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-120" yWindow="-120" windowWidth="20640" windowHeight="11160" tabRatio="887" firstSheet="2" activeTab="2"/>
  </bookViews>
  <sheets>
    <sheet name="modList00" sheetId="624" state="veryHidden" r:id="rId1"/>
    <sheet name="Лог обновления" sheetId="429" state="veryHidden" r:id="rId2"/>
    <sheet name="Титульный" sheetId="437" r:id="rId3"/>
    <sheet name="Территории" sheetId="601" r:id="rId4"/>
    <sheet name="Перечень тарифов" sheetId="540" r:id="rId5"/>
    <sheet name="Форма 1.0.1 | Т-тех" sheetId="613" r:id="rId6"/>
    <sheet name="Форма 2.2 | Т-тех" sheetId="530" r:id="rId7"/>
    <sheet name="Форма 1.0.1 | Т-транс" sheetId="614" state="veryHidden" r:id="rId8"/>
    <sheet name="Форма 2.2 | Т-транс" sheetId="567" state="veryHidden" r:id="rId9"/>
    <sheet name="Форма 1.0.1 | Т-подвоз" sheetId="615" state="veryHidden" r:id="rId10"/>
    <sheet name="Форма 2.2 | Т-подвоз" sheetId="559" state="veryHidden" r:id="rId11"/>
    <sheet name="Форма 1.0.1 | Т-пит" sheetId="616" r:id="rId12"/>
    <sheet name="Форма 2.2 | Т-пит" sheetId="560" r:id="rId13"/>
    <sheet name="Форма 1.0.1 | Т-подкл(инд)" sheetId="617" state="veryHidden" r:id="rId14"/>
    <sheet name="Форма 2.3 | Т-подкл(инд)" sheetId="598" state="veryHidden" r:id="rId15"/>
    <sheet name="Форма 1.0.1 | Т-подкл" sheetId="618" state="veryHidden" r:id="rId16"/>
    <sheet name="Форма 2.3 | Т-подкл" sheetId="566" state="veryHidden" r:id="rId17"/>
    <sheet name="Форма 1.0.1 | Форма 2.11" sheetId="622" r:id="rId18"/>
    <sheet name="Форма 2.11" sheetId="608" r:id="rId19"/>
    <sheet name="Форма 2.12" sheetId="610" state="veryHidden" r:id="rId20"/>
    <sheet name="Форма 1.0.2" sheetId="550" state="veryHidden" r:id="rId21"/>
    <sheet name="Сведения об изменении" sheetId="568" state="veryHidden" r:id="rId22"/>
    <sheet name="Форма 1.0.1 | Форма 2.12" sheetId="625" state="veryHidden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Prov" sheetId="520" state="veryHidden" r:id="rId43"/>
    <sheet name="modHyp" sheetId="398" state="veryHidden" r:id="rId44"/>
    <sheet name="modServiceModule" sheetId="594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et_union_hor" sheetId="471" state="veryHidden" r:id="rId49"/>
    <sheet name="REESTR_MO_FILTER" sheetId="621" state="veryHidden" r:id="rId50"/>
    <sheet name="REESTR_MO" sheetId="518" state="veryHidden" r:id="rId51"/>
    <sheet name="TEHSHEET" sheetId="205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1" sheetId="539" state="veryHidden" r:id="rId57"/>
    <sheet name="modList12" sheetId="611" state="veryHidden" r:id="rId58"/>
    <sheet name="modfrmDateChoose" sheetId="517" state="veryHidden" r:id="rId59"/>
    <sheet name="modComm" sheetId="514" state="veryHidden" r:id="rId60"/>
    <sheet name="modThisWorkbook" sheetId="511" state="veryHidden" r:id="rId61"/>
    <sheet name="modfrmReestrMR" sheetId="519" state="veryHidden" r:id="rId62"/>
    <sheet name="modfrmCheckUpdates" sheetId="512" state="veryHidden" r:id="rId63"/>
  </sheets>
  <definedNames>
    <definedName name="activity">'Перечень тарифов'!$F$20:$F$29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Т-тех'!$M$31</definedName>
    <definedName name="add_Warm_2">'Форма 2.2 | Т-транс'!$M$27</definedName>
    <definedName name="add_Warm_3">'Форма 2.2 | Т-подвоз'!$M$27</definedName>
    <definedName name="add_Warm_4">'Форма 2.2 | Т-пит'!$M$31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тарифов'!$E$20:$S$29</definedName>
    <definedName name="checkCell_List06_1">'Форма 2.2 | Т-тех'!$M$18:$AD$31</definedName>
    <definedName name="checkCell_List06_1_double_date">'Форма 2.2 | Т-тех'!$AE$18:$AE$31</definedName>
    <definedName name="checkCell_List06_1_unique_t">'Форма 2.2 | Т-тех'!$M$18:$M$31</definedName>
    <definedName name="checkCell_List06_1_unique_t1">'Форма 2.2 | Т-тех'!$AF$18:$AF$31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Т-пит'!$M$18:$AD$31</definedName>
    <definedName name="checkCell_List06_4_double_date">'Форма 2.2 | Т-пит'!$AE$18:$AE$31</definedName>
    <definedName name="checkCell_List06_4_unique_t">'Форма 2.2 | Т-пит'!$M$18:$M$31</definedName>
    <definedName name="checkCell_List06_4_unique_t1">'Форма 2.2 | Т-пит'!$AF$18:$AF$31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Т-тех'!$F$7:$I$13</definedName>
    <definedName name="checkCells_List05_10">'Форма 1.0.1 | Т-подкл'!$F$7:$I$17</definedName>
    <definedName name="checkCells_List05_11">'Форма 1.0.1 | Форма 2.11'!$F$7:$I$19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#REF!</definedName>
    <definedName name="chkNoUpdatesValue">#REF!</definedName>
    <definedName name="code">#REF!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et_union_hor!$O$29:$AC$33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et_union_hor!$AC$29:$AC$41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#REF!</definedName>
    <definedName name="flag_publication">Титульный!$F$9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Территории!$P$11:$P$15</definedName>
    <definedName name="group_rates">'Перечень тарифов'!$E$20:$E$29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тарифов'!$A$20:$A$29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2">#REF!</definedName>
    <definedName name="instr_hyp3">#REF!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TEHSHEET!$AQ$2:$AQ$5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REESTR_MO!$A$2:$D$467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Т-тех'!$O$18:$O$31</definedName>
    <definedName name="List06_1_MC2">'Форма 2.2 | Т-тех'!$AC$18:$AC$31</definedName>
    <definedName name="List06_1_note">'Форма 2.2 | Т-тех'!$AD$18:$AD$31</definedName>
    <definedName name="List06_1_Period">'Форма 2.2 | Т-тех'!$O$18:$U$31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Т-пит'!$AC$18:$AC$31</definedName>
    <definedName name="List06_4_note">'Форма 2.2 | Т-пит'!$AD$18:$AD$31</definedName>
    <definedName name="List06_4_Period">'Форма 2.2 | Т-пит'!$O$18:$U$31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тарифов'!$N$20:$N$29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тарифов'!$J$20:$J$29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#REF!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_1">'Форма 2.2 | Т-тех'!$I$18:$K$31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Т-пит'!$I$18:$K$32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#REF!</definedName>
    <definedName name="pIns_List01_0">Территории!$E$15</definedName>
    <definedName name="pIns_List02">'Перечень тарифов'!$E$29</definedName>
    <definedName name="pIns_List03">'Форма 1.0.2'!$E$13</definedName>
    <definedName name="pIns_List06_1_Period">'Форма 2.2 | Т-тех'!$AC$14:$AC$31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Т-пит'!$AC$18:$AC$31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REESTR_ORG!$A$2:$J$329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тарифов'!$R$20:$R$29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#REF!</definedName>
    <definedName name="VDET_END_DATE">TEHSHEET!$F$32</definedName>
    <definedName name="VDET_START_DATE">TEHSHEET!$E$32</definedName>
    <definedName name="version">#REF!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тарифов'!$S$20:$S$29</definedName>
    <definedName name="year_list">TEHSHEET!$C$2:$C$6</definedName>
    <definedName name="year_list1">TEHSHEET!$B$2:$B$27</definedName>
  </definedNames>
  <calcPr calcId="124519"/>
</workbook>
</file>

<file path=xl/calcChain.xml><?xml version="1.0" encoding="utf-8"?>
<calcChain xmlns="http://schemas.openxmlformats.org/spreadsheetml/2006/main">
  <c r="A1" i="61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M7" i="560" l="1"/>
  <c r="O7"/>
  <c r="M8"/>
  <c r="O8"/>
  <c r="M9"/>
  <c r="O9"/>
  <c r="O10"/>
  <c r="O17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O18"/>
  <c r="AG23"/>
  <c r="Q24"/>
  <c r="X24"/>
  <c r="AG27"/>
  <c r="Q28"/>
  <c r="X28"/>
  <c r="X83" i="471"/>
  <c r="M7" i="530"/>
  <c r="O7"/>
  <c r="M8"/>
  <c r="O8"/>
  <c r="M9"/>
  <c r="O9"/>
  <c r="O10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O18"/>
  <c r="AG23"/>
  <c r="Q24"/>
  <c r="X24"/>
  <c r="AG27"/>
  <c r="Q28"/>
  <c r="X28"/>
  <c r="X35" i="471"/>
  <c r="H18" i="625"/>
  <c r="H17"/>
  <c r="H15"/>
  <c r="H14"/>
  <c r="H13"/>
  <c r="H12"/>
  <c r="H11"/>
  <c r="H9"/>
  <c r="H8"/>
  <c r="H7"/>
  <c r="H19" i="622"/>
  <c r="H18"/>
  <c r="H15"/>
  <c r="H14"/>
  <c r="H17"/>
  <c r="H12"/>
  <c r="H9"/>
  <c r="H8"/>
  <c r="H12" i="613"/>
  <c r="H9"/>
  <c r="H8"/>
  <c r="H13" i="616"/>
  <c r="H12"/>
  <c r="H9"/>
  <c r="H8"/>
  <c r="R14" i="601"/>
  <c r="H19" i="625" s="1"/>
  <c r="R13" i="601"/>
  <c r="R12"/>
  <c r="P12"/>
  <c r="L18" i="560"/>
  <c r="L21"/>
  <c r="L26"/>
  <c r="L19" i="530"/>
  <c r="AF26"/>
  <c r="F16" i="622"/>
  <c r="L27" i="560"/>
  <c r="F17" i="625"/>
  <c r="L19" i="560"/>
  <c r="L23"/>
  <c r="AF26"/>
  <c r="L18" i="530"/>
  <c r="L21"/>
  <c r="L26"/>
  <c r="AE27"/>
  <c r="F13" i="625"/>
  <c r="F18"/>
  <c r="F8"/>
  <c r="F15" i="622"/>
  <c r="M13" i="601"/>
  <c r="L22" i="560"/>
  <c r="AE23"/>
  <c r="L20" i="530"/>
  <c r="AF22"/>
  <c r="L27"/>
  <c r="F14" i="625"/>
  <c r="F19"/>
  <c r="F9"/>
  <c r="F19" i="622"/>
  <c r="M14" i="601"/>
  <c r="AE27" i="560"/>
  <c r="L23" i="530"/>
  <c r="F15" i="625"/>
  <c r="F11"/>
  <c r="F10"/>
  <c r="F18" i="622"/>
  <c r="L20" i="560"/>
  <c r="AF22"/>
  <c r="L22" i="530"/>
  <c r="AE23"/>
  <c r="F16" i="625"/>
  <c r="F12"/>
  <c r="F14" i="622"/>
  <c r="F17"/>
  <c r="M12" i="601"/>
  <c r="H13" i="613" l="1"/>
  <c r="H13" i="622"/>
  <c r="M9" i="566"/>
  <c r="M8"/>
  <c r="M9" i="598"/>
  <c r="M8"/>
  <c r="M9" i="559"/>
  <c r="M8"/>
  <c r="M9" i="567"/>
  <c r="M8"/>
  <c r="N10" i="566" l="1"/>
  <c r="N9"/>
  <c r="N8"/>
  <c r="N7"/>
  <c r="N10" i="598"/>
  <c r="N9"/>
  <c r="N8"/>
  <c r="N7"/>
  <c r="M7" i="566"/>
  <c r="M7" i="598"/>
  <c r="O10" i="559"/>
  <c r="O9"/>
  <c r="O8"/>
  <c r="O7"/>
  <c r="M7"/>
  <c r="O10" i="567"/>
  <c r="O9"/>
  <c r="O8"/>
  <c r="O7"/>
  <c r="M7"/>
  <c r="M12" i="550" l="1"/>
  <c r="M244" i="471"/>
  <c r="R259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AG82"/>
  <c r="Q67"/>
  <c r="Z66"/>
  <c r="Q51"/>
  <c r="Z50"/>
  <c r="Q35"/>
  <c r="AG34"/>
  <c r="P249"/>
  <c r="R254"/>
  <c r="R249"/>
  <c r="H11" i="618"/>
  <c r="H7"/>
  <c r="H11" i="617"/>
  <c r="H7"/>
  <c r="H11" i="616"/>
  <c r="H7"/>
  <c r="H11" i="615"/>
  <c r="H7"/>
  <c r="H11" i="614"/>
  <c r="H7"/>
  <c r="H292" i="471"/>
  <c r="H7" i="613"/>
  <c r="H11"/>
  <c r="E29" i="205"/>
  <c r="F29"/>
  <c r="V98" i="471"/>
  <c r="AE98"/>
  <c r="AF99"/>
  <c r="V100"/>
  <c r="AF101"/>
  <c r="Z120"/>
  <c r="Q121"/>
  <c r="Z137"/>
  <c r="Q138"/>
  <c r="Z154"/>
  <c r="Q155"/>
  <c r="E279"/>
  <c r="E284"/>
  <c r="N17" i="559"/>
  <c r="O17" s="1"/>
  <c r="P17" s="1"/>
  <c r="Q17" s="1"/>
  <c r="R17" s="1"/>
  <c r="S17" s="1"/>
  <c r="U17" s="1"/>
  <c r="V17" s="1"/>
  <c r="W17" s="1"/>
  <c r="Z23"/>
  <c r="Q24"/>
  <c r="X154" i="471"/>
  <c r="X137"/>
  <c r="F11" i="614"/>
  <c r="E2" i="437"/>
  <c r="Y49" i="471"/>
  <c r="F9" i="618"/>
  <c r="F12" i="615"/>
  <c r="L29" i="471"/>
  <c r="F12" i="622"/>
  <c r="F9" i="616"/>
  <c r="L19" i="566"/>
  <c r="AC98" i="471"/>
  <c r="F13" i="622"/>
  <c r="L20" i="567"/>
  <c r="L80" i="471"/>
  <c r="X23" i="567"/>
  <c r="L169" i="471"/>
  <c r="F9" i="622"/>
  <c r="L63" i="471"/>
  <c r="F11" i="618"/>
  <c r="F12" i="614"/>
  <c r="F13"/>
  <c r="L166" i="471"/>
  <c r="F11" i="615"/>
  <c r="L33" i="471"/>
  <c r="L47"/>
  <c r="L19" i="598"/>
  <c r="L61" i="471"/>
  <c r="L23" i="567"/>
  <c r="F13" i="618"/>
  <c r="L65" i="471"/>
  <c r="F9" i="614"/>
  <c r="F294" i="471"/>
  <c r="F290"/>
  <c r="F10" i="617"/>
  <c r="AE34" i="471"/>
  <c r="F8" i="613"/>
  <c r="F8" i="617"/>
  <c r="F8" i="614"/>
  <c r="L21" i="598"/>
  <c r="L20" i="566"/>
  <c r="F12" i="617"/>
  <c r="AM184" i="471"/>
  <c r="AN22" i="598"/>
  <c r="L20"/>
  <c r="L49" i="471"/>
  <c r="L18" i="567"/>
  <c r="Y119" i="471"/>
  <c r="L184"/>
  <c r="Y153"/>
  <c r="L20" i="559"/>
  <c r="AF81" i="471"/>
  <c r="L81"/>
  <c r="X120"/>
  <c r="L22" i="559"/>
  <c r="L19"/>
  <c r="L167" i="471"/>
  <c r="L77"/>
  <c r="F13" i="615"/>
  <c r="F11" i="622"/>
  <c r="F13" i="616"/>
  <c r="F10" i="618"/>
  <c r="F293" i="471"/>
  <c r="L30"/>
  <c r="F10" i="614"/>
  <c r="E3" i="437"/>
  <c r="Y65" i="471"/>
  <c r="L23" i="559"/>
  <c r="F292" i="471"/>
  <c r="AD97"/>
  <c r="M259"/>
  <c r="L50"/>
  <c r="L22" i="566"/>
  <c r="L21" i="559"/>
  <c r="Y22" i="567"/>
  <c r="F9" i="617"/>
  <c r="F8" i="622"/>
  <c r="X50" i="471"/>
  <c r="L62"/>
  <c r="L181"/>
  <c r="Y22" i="559"/>
  <c r="F12" i="616"/>
  <c r="L21" i="567"/>
  <c r="AF33" i="471"/>
  <c r="L21" i="566"/>
  <c r="X66" i="471"/>
  <c r="F12" i="618"/>
  <c r="F10" i="622"/>
  <c r="F10" i="616"/>
  <c r="AC100" i="471"/>
  <c r="F9" i="615"/>
  <c r="AN169" i="471"/>
  <c r="F10" i="615"/>
  <c r="M249" i="471"/>
  <c r="F11" i="617"/>
  <c r="L64" i="471"/>
  <c r="L34"/>
  <c r="L22" i="567"/>
  <c r="L22" i="598"/>
  <c r="L82" i="471"/>
  <c r="Y136"/>
  <c r="L45"/>
  <c r="L48"/>
  <c r="L183"/>
  <c r="L79"/>
  <c r="F8" i="616"/>
  <c r="L19" i="567"/>
  <c r="F13" i="617"/>
  <c r="X23" i="559"/>
  <c r="F8" i="618"/>
  <c r="F13" i="613"/>
  <c r="F10"/>
  <c r="L168" i="471"/>
  <c r="F291"/>
  <c r="L31"/>
  <c r="F12" i="613"/>
  <c r="L78" i="471"/>
  <c r="L66"/>
  <c r="L46"/>
  <c r="F11" i="616"/>
  <c r="AE82" i="471"/>
  <c r="M254"/>
  <c r="L32"/>
  <c r="F8" i="615"/>
  <c r="F11" i="613"/>
  <c r="L182" i="471"/>
  <c r="AM22" i="566"/>
  <c r="F9" i="613"/>
  <c r="L18" i="559"/>
  <c r="F289" i="471"/>
</calcChain>
</file>

<file path=xl/sharedStrings.xml><?xml version="1.0" encoding="utf-8"?>
<sst xmlns="http://schemas.openxmlformats.org/spreadsheetml/2006/main" count="5190" uniqueCount="2433">
  <si>
    <t>et_List02(_1,_2,_3)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</si>
  <si>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</si>
  <si>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</si>
  <si>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</si>
  <si>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</si>
  <si>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</si>
  <si>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</si>
  <si>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</si>
  <si>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</si>
  <si>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</si>
  <si>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</si>
  <si>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</si>
  <si>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</si>
  <si>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</si>
  <si>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</si>
  <si>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</si>
  <si>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</si>
  <si>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</si>
  <si>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</si>
  <si>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</si>
  <si>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</si>
  <si>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</si>
  <si>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</si>
  <si>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</si>
  <si>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</si>
  <si>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</si>
  <si>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</si>
  <si>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</si>
  <si>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</si>
  <si>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</si>
  <si>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</si>
  <si>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</si>
  <si>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</si>
  <si>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</si>
  <si>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</si>
  <si>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</si>
  <si>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</si>
  <si>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</si>
  <si>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</si>
  <si>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</si>
  <si>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</si>
  <si>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</si>
  <si>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</si>
  <si>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</si>
  <si>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</si>
  <si>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</si>
  <si>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</si>
  <si>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</si>
  <si>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</si>
  <si>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</si>
  <si>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</si>
  <si>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</si>
  <si>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</si>
  <si>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</si>
  <si>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</si>
  <si>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</si>
  <si>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</si>
  <si>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</si>
  <si>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</si>
  <si>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</si>
  <si>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</si>
  <si>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</si>
  <si>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</si>
  <si>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</si>
  <si>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</si>
  <si>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</si>
  <si>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</si>
  <si>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</si>
  <si>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</si>
  <si>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</si>
  <si>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</si>
  <si>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</si>
  <si>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</si>
  <si>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</si>
  <si>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</si>
  <si>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</si>
  <si>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</si>
  <si>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</si>
  <si>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</si>
  <si>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</si>
  <si>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</si>
  <si>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</si>
  <si>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</si>
  <si>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</si>
  <si>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</si>
  <si>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</si>
  <si>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</si>
  <si>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</si>
  <si>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</si>
  <si>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</si>
  <si>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</si>
  <si>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</si>
  <si>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</si>
  <si>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</si>
  <si>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</si>
  <si>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</si>
  <si>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</si>
  <si>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</si>
  <si>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</si>
  <si>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</si>
  <si>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</si>
  <si>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</si>
  <si>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</si>
  <si>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</si>
  <si>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</si>
  <si>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</si>
  <si>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</si>
  <si>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</si>
  <si>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</si>
  <si>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</si>
  <si>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</si>
  <si>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</si>
  <si>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</si>
  <si>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</si>
  <si>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</si>
  <si>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</si>
  <si>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</si>
  <si>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</si>
  <si>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</si>
  <si>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</si>
  <si>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</si>
  <si>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</si>
  <si>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</si>
  <si>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</si>
  <si>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</si>
  <si>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</si>
  <si>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</si>
  <si>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</si>
  <si>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</si>
  <si>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</si>
  <si>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</si>
  <si>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</si>
  <si>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</si>
  <si>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</si>
  <si>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</si>
  <si>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</si>
  <si>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</si>
  <si>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</si>
  <si>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</si>
  <si>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</si>
  <si>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</si>
  <si>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</si>
  <si>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</si>
  <si>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</si>
  <si>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</si>
  <si>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</si>
  <si>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</si>
  <si>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</si>
  <si>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</si>
  <si>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</si>
  <si>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</si>
  <si>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</si>
  <si>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</si>
  <si>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</si>
  <si>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</si>
  <si>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</si>
  <si>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</si>
  <si>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</si>
  <si>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</si>
  <si>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</si>
  <si>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</si>
  <si>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</si>
  <si>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</si>
  <si>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</si>
  <si>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</si>
  <si>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</si>
  <si>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</si>
  <si>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</si>
  <si>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</si>
  <si>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</si>
  <si>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</si>
  <si>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</si>
  <si>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</si>
  <si>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</si>
  <si>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</si>
  <si>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</si>
  <si>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</si>
  <si>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</si>
  <si>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</si>
  <si>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</si>
  <si>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</si>
  <si>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</si>
  <si>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</si>
  <si>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</si>
  <si>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</si>
  <si>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</si>
  <si>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</si>
  <si>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</si>
  <si>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</si>
  <si>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</si>
  <si>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</si>
  <si>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</si>
  <si>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</si>
  <si>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</si>
  <si>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</si>
  <si>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</si>
  <si>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</si>
  <si>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</si>
  <si>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</si>
  <si>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</si>
  <si>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</si>
  <si>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</si>
  <si>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</si>
  <si>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</si>
  <si>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</si>
  <si>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</si>
  <si>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</si>
  <si>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</si>
  <si>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</si>
  <si>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</si>
  <si>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</si>
  <si>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</si>
  <si>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</si>
  <si>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</si>
  <si>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</si>
  <si>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</si>
  <si>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</si>
  <si>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</si>
  <si>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</si>
  <si>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</si>
  <si>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</si>
  <si>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</si>
  <si>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</si>
  <si>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</si>
  <si>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</si>
  <si>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</si>
  <si>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</si>
  <si>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</si>
  <si>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</si>
  <si>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</si>
  <si>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</si>
  <si>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</si>
  <si>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</si>
  <si>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</si>
  <si>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</si>
  <si>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</si>
  <si>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</si>
  <si>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</si>
  <si>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</si>
  <si>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</si>
  <si>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</si>
  <si>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</si>
  <si>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</si>
  <si>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</si>
  <si>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</si>
  <si>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</si>
  <si>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</si>
  <si>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</si>
  <si>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</si>
  <si>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</si>
  <si>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</si>
  <si>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</si>
  <si>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</si>
  <si>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</si>
  <si>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</si>
  <si>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</si>
  <si>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</si>
  <si>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</si>
  <si>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</si>
  <si>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</si>
  <si>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</si>
  <si>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</si>
  <si>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</si>
  <si>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</si>
  <si>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</si>
  <si>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</si>
  <si>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</si>
  <si>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</si>
  <si>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</si>
  <si>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</si>
  <si>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</si>
  <si>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</si>
  <si>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</si>
  <si>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</si>
  <si>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</si>
  <si>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</si>
  <si>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</si>
  <si>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</si>
  <si>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</si>
  <si>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</si>
  <si>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</si>
  <si>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</si>
  <si>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</si>
  <si>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</si>
  <si>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</si>
  <si>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</si>
  <si>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</si>
  <si>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</si>
  <si>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</si>
  <si>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</si>
  <si>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</si>
  <si>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</si>
  <si>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</si>
  <si>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</si>
  <si>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</si>
  <si>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</si>
  <si>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</si>
  <si>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</si>
  <si>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</si>
  <si>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</si>
  <si>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</si>
  <si>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</si>
  <si>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</si>
  <si>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</si>
  <si>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</si>
  <si>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</si>
  <si>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</si>
  <si>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</si>
  <si>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</si>
  <si>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</si>
  <si>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</si>
  <si>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</si>
  <si>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</si>
  <si>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</si>
  <si>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</si>
  <si>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</si>
  <si>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</si>
  <si>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</si>
  <si>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</si>
  <si>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</si>
  <si>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</si>
  <si>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</si>
  <si>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</si>
  <si>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</si>
  <si>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</si>
  <si>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</si>
  <si>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</si>
  <si>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</si>
  <si>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</si>
  <si>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</si>
  <si>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</si>
  <si>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</si>
  <si>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</si>
  <si>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</si>
  <si>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</si>
  <si>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</si>
  <si>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</si>
  <si>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</si>
  <si>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</si>
  <si>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</si>
  <si>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</si>
  <si>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</si>
  <si>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</si>
  <si>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</si>
  <si>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</si>
  <si>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</si>
  <si>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</si>
  <si>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</si>
  <si>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</si>
  <si>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</si>
  <si>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</si>
  <si>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</si>
  <si>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</si>
  <si>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</si>
  <si>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</si>
  <si>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</si>
  <si>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</si>
  <si>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</si>
  <si>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</si>
  <si>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</si>
  <si>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</si>
  <si>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</si>
  <si>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</si>
  <si>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</si>
  <si>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</si>
  <si>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</si>
  <si>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</si>
  <si>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</si>
  <si>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</si>
  <si>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</si>
  <si>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</si>
  <si>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</si>
  <si>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</si>
  <si>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</si>
  <si>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</si>
  <si>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</si>
  <si>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</si>
  <si>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</si>
  <si>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</si>
  <si>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</si>
  <si>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</si>
  <si>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</si>
  <si>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</si>
  <si>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</si>
  <si>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</si>
  <si>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</si>
  <si>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</si>
  <si>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</si>
  <si>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</si>
  <si>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</si>
  <si>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</si>
  <si>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</si>
  <si>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</si>
  <si>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</si>
  <si>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</si>
  <si>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</si>
  <si>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</si>
  <si>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</si>
  <si>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</si>
  <si>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</si>
  <si>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</si>
  <si>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</si>
  <si>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</si>
  <si>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</si>
  <si>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</si>
  <si>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</si>
  <si>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</si>
  <si>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</si>
  <si>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</si>
  <si>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</si>
  <si>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</si>
  <si>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</si>
  <si>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</si>
  <si>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</si>
  <si>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</si>
  <si>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</si>
  <si>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</si>
  <si>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</si>
  <si>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</si>
  <si>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</si>
  <si>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</si>
  <si>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</si>
  <si>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</si>
  <si>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</si>
  <si>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</si>
  <si>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</si>
  <si>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</si>
  <si>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</si>
  <si>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</si>
  <si>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</si>
  <si>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</si>
  <si>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</si>
  <si>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</si>
  <si>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</si>
  <si>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</si>
  <si>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</si>
  <si>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</si>
  <si>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</si>
  <si>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</si>
  <si>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</si>
  <si>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</si>
  <si>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</si>
  <si>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</si>
  <si>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</si>
  <si>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</si>
  <si>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</si>
  <si>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</si>
  <si>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</si>
  <si>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</si>
  <si>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</si>
  <si>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</si>
  <si>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</si>
  <si>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</si>
  <si>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</si>
  <si>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</si>
  <si>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</si>
  <si>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</si>
  <si>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</si>
  <si>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</si>
  <si>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</si>
  <si>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</si>
  <si>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</si>
  <si>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</si>
  <si>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</si>
  <si>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</si>
  <si>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</si>
  <si>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</si>
  <si>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</si>
  <si>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</si>
  <si>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</si>
  <si>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</si>
  <si>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</si>
  <si>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</si>
  <si>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</si>
  <si>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</si>
  <si>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</si>
  <si>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</si>
  <si>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</si>
  <si>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</si>
  <si>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</si>
  <si>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</si>
  <si>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</si>
  <si>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</si>
  <si>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</si>
  <si>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</si>
  <si>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</si>
  <si>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</si>
  <si>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</si>
  <si>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</si>
  <si>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</si>
  <si>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</si>
  <si>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</si>
  <si>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</si>
  <si>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</si>
  <si>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</si>
  <si>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</si>
  <si>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</si>
  <si>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</si>
  <si>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</si>
  <si>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</si>
  <si>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</si>
  <si>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</si>
  <si>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</si>
  <si>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</si>
  <si>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</si>
  <si>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</si>
  <si>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</si>
  <si>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</si>
  <si>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</si>
  <si>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</si>
  <si>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</si>
  <si>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</si>
  <si>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</si>
  <si>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</si>
  <si>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</si>
  <si>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</si>
  <si>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</si>
  <si>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</si>
  <si>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</si>
  <si>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</si>
  <si>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</si>
  <si>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</si>
  <si>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</si>
  <si>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</si>
  <si>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</si>
  <si>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</si>
  <si>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</si>
  <si>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</si>
  <si>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</si>
  <si>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</si>
  <si>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</si>
  <si>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</si>
  <si>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</si>
  <si>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</si>
  <si>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</si>
  <si>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</si>
  <si>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</si>
  <si>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</si>
  <si>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</si>
  <si>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</si>
  <si>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</si>
  <si>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</si>
  <si>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</si>
  <si>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</si>
  <si>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</si>
  <si>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</si>
  <si>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</si>
  <si>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</si>
  <si>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</si>
  <si>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</si>
  <si>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</si>
  <si>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</si>
  <si>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</si>
  <si>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</si>
  <si>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</si>
  <si>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</si>
  <si>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</si>
  <si>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</si>
  <si>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</si>
  <si>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</si>
  <si>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</si>
  <si>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</si>
  <si>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</si>
  <si>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</si>
  <si>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</si>
  <si>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</si>
  <si>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</si>
  <si>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</si>
  <si>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</si>
  <si>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</si>
  <si>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</si>
  <si>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</si>
  <si>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</si>
  <si>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</si>
  <si>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</si>
  <si>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</si>
  <si>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</si>
  <si>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</si>
  <si>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</si>
  <si>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</si>
  <si>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</si>
  <si>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</si>
  <si>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</si>
  <si>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</si>
  <si>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</si>
  <si>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</si>
  <si>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</si>
  <si>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</si>
  <si>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</si>
  <si>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</si>
  <si>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</si>
  <si>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</si>
  <si>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</si>
  <si>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</si>
  <si>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</si>
  <si>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</si>
  <si>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</si>
  <si>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</si>
  <si>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</si>
  <si>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</si>
  <si>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</si>
  <si>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</si>
  <si>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</si>
  <si>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</si>
  <si>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</si>
  <si>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</si>
  <si>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</si>
  <si>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</si>
  <si>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</si>
  <si>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</si>
  <si>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</si>
  <si>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</si>
  <si>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</si>
  <si>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</si>
  <si>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</si>
  <si>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</si>
  <si>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</si>
  <si>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</si>
  <si>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</si>
  <si>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</si>
  <si>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</si>
  <si>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</si>
  <si>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</si>
  <si>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</si>
  <si>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</si>
  <si>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</si>
  <si>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</si>
  <si>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</si>
  <si>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</si>
  <si>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</si>
  <si>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</si>
  <si>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</si>
  <si>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</si>
  <si>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</si>
  <si>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</si>
  <si>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</si>
  <si>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</si>
  <si>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</si>
  <si>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</si>
  <si>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</si>
  <si>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</si>
  <si>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</si>
  <si>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</si>
  <si>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</si>
  <si>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</si>
  <si>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</si>
  <si>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</si>
  <si>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</si>
  <si>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</si>
  <si>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</si>
  <si>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</si>
  <si>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</si>
  <si>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</si>
  <si>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</si>
  <si>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</si>
  <si>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Указывается наименование вида регулируемой деятельности.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</si>
  <si>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</si>
  <si>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</si>
  <si>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</si>
  <si>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размещается при раскрытии информации по каждой из форм.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</si>
  <si>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</si>
  <si>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</si>
  <si>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</si>
  <si>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</si>
  <si>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</si>
  <si>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</si>
  <si>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</si>
  <si>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</si>
  <si>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</si>
  <si>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</si>
  <si>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</si>
  <si>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</si>
  <si>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</si>
  <si>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</si>
  <si>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</si>
  <si>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</si>
  <si>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</si>
  <si>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</si>
  <si>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</si>
  <si>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</si>
  <si>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</si>
  <si>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</si>
  <si>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</si>
  <si>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</si>
  <si>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</si>
  <si>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</si>
  <si>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</si>
  <si>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</si>
  <si>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</si>
  <si>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</si>
  <si>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</si>
  <si>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</si>
  <si>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Подготовка к обновлению...</t>
  </si>
  <si>
    <t>Сохранение файла резервной копии: C:\Users\user903\Desktop\ОТЧЕТЫ ДЕЙСТВУЮЩИЕ\ЕИАС\2019\JKH.OPEN.INFO.PRICE --после принятия тарифа\FAS.JKH.OPEN.INFO.PRICE-чистые\FAS.JKH.OPEN.INFO.PRICE.HVS.BKP..xlsb</t>
  </si>
  <si>
    <t>Резервная копия создана: C:\Users\user903\Desktop\ОТЧЕТЫ ДЕЙСТВУЮЩИЕ\ЕИАС\2019\JKH.OPEN.INFO.PRICE --после принятия тарифа\FAS.JKH.OPEN.INFO.PRICE-чистые\FAS.JKH.OPEN.INFO.PRICE.HVS.BKP..xlsb</t>
  </si>
  <si>
    <t>Создание книги для установки обновлений...</t>
  </si>
  <si>
    <t>Файл обновления загружен: C:\Users\user903\Desktop\ОТЧЕТЫ ДЕЙСТВУЮЩИЕ\ЕИАС\2019\JKH.OPEN.INFO.PRICE --после принятия тарифа\FAS.JKH.OPEN.INFO.PRICE-чистые\UPDATE.FAS.JKH.OPEN.INFO.PRICE.HVS.TO.1.0.2.79.xls</t>
  </si>
  <si>
    <t>население и приравненные категории</t>
  </si>
  <si>
    <t>Обновление завершилось удачно! Шаблон FAS.JKH.OPEN.INFO.PRICE.HVS.xlsb сохранен под именем 'FAS.JKH.OPEN.INFO.PRICE.HVS(v1.0.2).xlsb'</t>
  </si>
  <si>
    <t>23.12.2019</t>
  </si>
  <si>
    <t>Алексеевский муниципальный район</t>
  </si>
  <si>
    <t>Алексеевское</t>
  </si>
  <si>
    <t>Аржановское</t>
  </si>
  <si>
    <t>Большебабинское</t>
  </si>
  <si>
    <t>Краснооктябрьское</t>
  </si>
  <si>
    <t>Ларинское</t>
  </si>
  <si>
    <t>Поклоновское</t>
  </si>
  <si>
    <t>Реченское</t>
  </si>
  <si>
    <t>Рябовское</t>
  </si>
  <si>
    <t>Самолшинское</t>
  </si>
  <si>
    <t>Солонцовское</t>
  </si>
  <si>
    <t>Стеженское</t>
  </si>
  <si>
    <t>Трехложинское</t>
  </si>
  <si>
    <t>Усть-Бузулукское</t>
  </si>
  <si>
    <t>Шарашенское</t>
  </si>
  <si>
    <t>Яминское</t>
  </si>
  <si>
    <t>Быковский муниципальный район</t>
  </si>
  <si>
    <t>Александровское</t>
  </si>
  <si>
    <t>Быковское</t>
  </si>
  <si>
    <t>Верхнебалыклейское</t>
  </si>
  <si>
    <t>Демидовское</t>
  </si>
  <si>
    <t>Зеленовское</t>
  </si>
  <si>
    <t>Кисловское</t>
  </si>
  <si>
    <t>Красносельцевское</t>
  </si>
  <si>
    <t>Луговопролейское</t>
  </si>
  <si>
    <t>Новоникольское</t>
  </si>
  <si>
    <t>Побединское</t>
  </si>
  <si>
    <t>Приморское</t>
  </si>
  <si>
    <t>Садовское</t>
  </si>
  <si>
    <t>Солдатско-Степновское</t>
  </si>
  <si>
    <t>Урало-Ахтубинское</t>
  </si>
  <si>
    <t>Городищенский муниципальный район</t>
  </si>
  <si>
    <t>Вертячинское</t>
  </si>
  <si>
    <t>Городищенское</t>
  </si>
  <si>
    <t>Грачевское</t>
  </si>
  <si>
    <t>Ерзовское</t>
  </si>
  <si>
    <t>Каменское</t>
  </si>
  <si>
    <t>Карповское</t>
  </si>
  <si>
    <t>Котлубанское</t>
  </si>
  <si>
    <t>Краснопахаревское</t>
  </si>
  <si>
    <t>Кузьмичевское</t>
  </si>
  <si>
    <t>Новожизненское</t>
  </si>
  <si>
    <t>Новонадеждинское</t>
  </si>
  <si>
    <t>Новорогачинское</t>
  </si>
  <si>
    <t>Орловское</t>
  </si>
  <si>
    <t>Паньшинское</t>
  </si>
  <si>
    <t>Песковатское</t>
  </si>
  <si>
    <t>Россошенское</t>
  </si>
  <si>
    <t>Самофаловское</t>
  </si>
  <si>
    <t>Царицынское</t>
  </si>
  <si>
    <t>Даниловский муниципальный район</t>
  </si>
  <si>
    <t>Атамановское</t>
  </si>
  <si>
    <t>Белопрудское</t>
  </si>
  <si>
    <t>Березовское</t>
  </si>
  <si>
    <t>Краснинское</t>
  </si>
  <si>
    <t>Лобойковское</t>
  </si>
  <si>
    <t>Ореховское</t>
  </si>
  <si>
    <t>Островское</t>
  </si>
  <si>
    <t>Плотниковское</t>
  </si>
  <si>
    <t>Профсоюзненское</t>
  </si>
  <si>
    <t>Сергиевское</t>
  </si>
  <si>
    <t>Дубовский муниципальный район</t>
  </si>
  <si>
    <t>Горнобалыклейское</t>
  </si>
  <si>
    <t>Горноводяновское</t>
  </si>
  <si>
    <t>Горнопролейское</t>
  </si>
  <si>
    <t>Давыдовское</t>
  </si>
  <si>
    <t>Лозновское</t>
  </si>
  <si>
    <t>Малоивановское</t>
  </si>
  <si>
    <t>Оленьевское</t>
  </si>
  <si>
    <t>Пичужинское</t>
  </si>
  <si>
    <t>Прямобалкинское</t>
  </si>
  <si>
    <t>Стрельношироковское</t>
  </si>
  <si>
    <t>Суводское</t>
  </si>
  <si>
    <t>Усть-Погожинское</t>
  </si>
  <si>
    <t>г. Дубовка</t>
  </si>
  <si>
    <t>Еланский муниципальный район</t>
  </si>
  <si>
    <t>Алявское</t>
  </si>
  <si>
    <t>Большевистское</t>
  </si>
  <si>
    <t>Большеморецкое</t>
  </si>
  <si>
    <t>Вязовское</t>
  </si>
  <si>
    <t>Дубовское</t>
  </si>
  <si>
    <t>Еланское</t>
  </si>
  <si>
    <t>Журавское</t>
  </si>
  <si>
    <t>Ивановское</t>
  </si>
  <si>
    <t>Краишевское</t>
  </si>
  <si>
    <t>Морецкое</t>
  </si>
  <si>
    <t>Рассветовское</t>
  </si>
  <si>
    <t>Родинское</t>
  </si>
  <si>
    <t>Таловское</t>
  </si>
  <si>
    <t>Терновское</t>
  </si>
  <si>
    <t>Терсинское</t>
  </si>
  <si>
    <t>Тростянское</t>
  </si>
  <si>
    <t>Жирновский муниципальный район</t>
  </si>
  <si>
    <t>Алешниковское</t>
  </si>
  <si>
    <t>Бородачевское</t>
  </si>
  <si>
    <t>Верхнедобринское</t>
  </si>
  <si>
    <t>Жирновское</t>
  </si>
  <si>
    <t>Кленовское</t>
  </si>
  <si>
    <t>Красноярское</t>
  </si>
  <si>
    <t>Линевское</t>
  </si>
  <si>
    <t>Медведицкое г/п</t>
  </si>
  <si>
    <t>Медведицкое с/п</t>
  </si>
  <si>
    <t>Меловатское</t>
  </si>
  <si>
    <t>Нижнедобринское</t>
  </si>
  <si>
    <t>Тарапатинское</t>
  </si>
  <si>
    <t>Тетеревятское</t>
  </si>
  <si>
    <t>Иловлинский муниципальный район</t>
  </si>
  <si>
    <t>Авиловское</t>
  </si>
  <si>
    <t>Большеивановское</t>
  </si>
  <si>
    <t>Иловлинское</t>
  </si>
  <si>
    <t>Качалинское</t>
  </si>
  <si>
    <t>Кондрашовское</t>
  </si>
  <si>
    <t>Краснодонское</t>
  </si>
  <si>
    <t>Логовское</t>
  </si>
  <si>
    <t>Медведевское</t>
  </si>
  <si>
    <t>Новогригорьевское</t>
  </si>
  <si>
    <t>Озерское</t>
  </si>
  <si>
    <t>Сиротинское</t>
  </si>
  <si>
    <t>Трехостровское</t>
  </si>
  <si>
    <t>Ширяевское</t>
  </si>
  <si>
    <t>Калачевский муниципальный район</t>
  </si>
  <si>
    <t>Береславское</t>
  </si>
  <si>
    <t>Бузиновское</t>
  </si>
  <si>
    <t>Голубинское</t>
  </si>
  <si>
    <t>Зарянское</t>
  </si>
  <si>
    <t>Ильевское</t>
  </si>
  <si>
    <t>Калачевское</t>
  </si>
  <si>
    <t>Крепинское</t>
  </si>
  <si>
    <t>Ляпичевское</t>
  </si>
  <si>
    <t>Мариновское</t>
  </si>
  <si>
    <t>Пятиизбянское</t>
  </si>
  <si>
    <t>Советское</t>
  </si>
  <si>
    <t>Камышинский муниципальный район</t>
  </si>
  <si>
    <t>Антиповское</t>
  </si>
  <si>
    <t>Белогорское</t>
  </si>
  <si>
    <t>Воднобуерачное</t>
  </si>
  <si>
    <t>Гуселское</t>
  </si>
  <si>
    <t>Костаревское</t>
  </si>
  <si>
    <t>Лебяженское</t>
  </si>
  <si>
    <t>Мичуринское</t>
  </si>
  <si>
    <t>18618422</t>
  </si>
  <si>
    <t>Петров Вал</t>
  </si>
  <si>
    <t>Петрунинское</t>
  </si>
  <si>
    <t>Саломатинское</t>
  </si>
  <si>
    <t>Семеновское</t>
  </si>
  <si>
    <t>Сестренское</t>
  </si>
  <si>
    <t>Уметовское</t>
  </si>
  <si>
    <t>Усть-Грязнухинское</t>
  </si>
  <si>
    <t>Чухонастовское</t>
  </si>
  <si>
    <t>Киквидзенский муниципальный район</t>
  </si>
  <si>
    <t>Гришинское</t>
  </si>
  <si>
    <t>Дубровское</t>
  </si>
  <si>
    <t>Ежовское</t>
  </si>
  <si>
    <t>Завязенское</t>
  </si>
  <si>
    <t>Калиновское</t>
  </si>
  <si>
    <t>Мачешанское</t>
  </si>
  <si>
    <t>Озеркинское</t>
  </si>
  <si>
    <t>Преображенское</t>
  </si>
  <si>
    <t>Чернореченское</t>
  </si>
  <si>
    <t>Клетский муниципальный район</t>
  </si>
  <si>
    <t>Верхнебузиновское</t>
  </si>
  <si>
    <t>Верхнереченское</t>
  </si>
  <si>
    <t>Захаровское</t>
  </si>
  <si>
    <t>Калмыковское</t>
  </si>
  <si>
    <t>Клетское</t>
  </si>
  <si>
    <t>Кременское</t>
  </si>
  <si>
    <t>Манойлинское</t>
  </si>
  <si>
    <t>Перекопское</t>
  </si>
  <si>
    <t>Перелазовское</t>
  </si>
  <si>
    <t>Распопинское</t>
  </si>
  <si>
    <t>Котельниковский муниципальный район</t>
  </si>
  <si>
    <t>Верхнекурмоярское</t>
  </si>
  <si>
    <t>Выпасновское</t>
  </si>
  <si>
    <t>Генераловское</t>
  </si>
  <si>
    <t>Котельниковское г/п</t>
  </si>
  <si>
    <t>Котельниковское с/п</t>
  </si>
  <si>
    <t>Майоровское</t>
  </si>
  <si>
    <t>Нагавское</t>
  </si>
  <si>
    <t>Наголенское</t>
  </si>
  <si>
    <t>Нижнеяблочное</t>
  </si>
  <si>
    <t>Пимено-Чернянское</t>
  </si>
  <si>
    <t>Попереченское</t>
  </si>
  <si>
    <t>Пугачевское</t>
  </si>
  <si>
    <t>Семиченское</t>
  </si>
  <si>
    <t>Чилековское</t>
  </si>
  <si>
    <t>Котовский муниципальный район</t>
  </si>
  <si>
    <t>Бурлукское</t>
  </si>
  <si>
    <t>Коростинское</t>
  </si>
  <si>
    <t>Купцовское</t>
  </si>
  <si>
    <t>Лапшинское</t>
  </si>
  <si>
    <t>Мирошниковское</t>
  </si>
  <si>
    <t>Моисеевское</t>
  </si>
  <si>
    <t>Мокроольховское</t>
  </si>
  <si>
    <t>Попковское</t>
  </si>
  <si>
    <t>г. Котово</t>
  </si>
  <si>
    <t>Кумылженский муниципальный район</t>
  </si>
  <si>
    <t>Букановское</t>
  </si>
  <si>
    <t>Глазуновское</t>
  </si>
  <si>
    <t>Краснянское</t>
  </si>
  <si>
    <t>Кумылженское</t>
  </si>
  <si>
    <t>Поповское</t>
  </si>
  <si>
    <t>Слащевское</t>
  </si>
  <si>
    <t>Суляевское</t>
  </si>
  <si>
    <t>Шакинское</t>
  </si>
  <si>
    <t>Ленинский муниципальный район</t>
  </si>
  <si>
    <t>Бахтияровское</t>
  </si>
  <si>
    <t>Заплавненское</t>
  </si>
  <si>
    <t>Ильичевское</t>
  </si>
  <si>
    <t>Каршевитское</t>
  </si>
  <si>
    <t>Колобовское</t>
  </si>
  <si>
    <t>Коммунаровское</t>
  </si>
  <si>
    <t>Маляевское</t>
  </si>
  <si>
    <t>Маякское</t>
  </si>
  <si>
    <t>Покровское</t>
  </si>
  <si>
    <t>Рассветинское</t>
  </si>
  <si>
    <t>Степновское</t>
  </si>
  <si>
    <t>Царевское</t>
  </si>
  <si>
    <t>г. Ленинск</t>
  </si>
  <si>
    <t>Нехаевский муниципальный район</t>
  </si>
  <si>
    <t>Динамовское</t>
  </si>
  <si>
    <t>Захоперское</t>
  </si>
  <si>
    <t>Краснопольское</t>
  </si>
  <si>
    <t>Кругловское</t>
  </si>
  <si>
    <t>Луковское</t>
  </si>
  <si>
    <t>Нехаевское</t>
  </si>
  <si>
    <t>Нижнедолгогвское</t>
  </si>
  <si>
    <t>Родничковское</t>
  </si>
  <si>
    <t>Солонское</t>
  </si>
  <si>
    <t>Тишанское</t>
  </si>
  <si>
    <t>Упорниковское</t>
  </si>
  <si>
    <t>Успенское</t>
  </si>
  <si>
    <t>Николаевский муниципальный район</t>
  </si>
  <si>
    <t>Барановское</t>
  </si>
  <si>
    <t>Бережновское</t>
  </si>
  <si>
    <t>Левчуновское</t>
  </si>
  <si>
    <t>Ленинское</t>
  </si>
  <si>
    <t>Новобытовское</t>
  </si>
  <si>
    <t>Очкуровское</t>
  </si>
  <si>
    <t>Политотдельское</t>
  </si>
  <si>
    <t>Совхозское</t>
  </si>
  <si>
    <t>Солодушинское</t>
  </si>
  <si>
    <t>г. Николаевск</t>
  </si>
  <si>
    <t>Новоаннинский муниципальный район</t>
  </si>
  <si>
    <t>Амовское</t>
  </si>
  <si>
    <t>Бочаровское</t>
  </si>
  <si>
    <t>Галушкинское</t>
  </si>
  <si>
    <t>Деминское</t>
  </si>
  <si>
    <t>Краснокоротковское</t>
  </si>
  <si>
    <t>Новокиевское</t>
  </si>
  <si>
    <t>Панфиловское</t>
  </si>
  <si>
    <t>Полевое</t>
  </si>
  <si>
    <t>Староаннинское</t>
  </si>
  <si>
    <t>Филоновское</t>
  </si>
  <si>
    <t>Черкесовское</t>
  </si>
  <si>
    <t>г. Новоаннинский</t>
  </si>
  <si>
    <t>Новониколаевский муниципальный район</t>
  </si>
  <si>
    <t>Алексиковское</t>
  </si>
  <si>
    <t>Верхнекардаильское</t>
  </si>
  <si>
    <t>Двойновское</t>
  </si>
  <si>
    <t>Дуплятское</t>
  </si>
  <si>
    <t>Комсомольское</t>
  </si>
  <si>
    <t>Красноармейское</t>
  </si>
  <si>
    <t>Куликовское</t>
  </si>
  <si>
    <t>Мирное</t>
  </si>
  <si>
    <t>Новониколаевское</t>
  </si>
  <si>
    <t>Серпо-Молотское</t>
  </si>
  <si>
    <t>Хоперское</t>
  </si>
  <si>
    <t>Октябрьский муниципальный район</t>
  </si>
  <si>
    <t>Абганеровское</t>
  </si>
  <si>
    <t>Аксайское</t>
  </si>
  <si>
    <t>Антоновское</t>
  </si>
  <si>
    <t>Васильевское</t>
  </si>
  <si>
    <t>Громославское</t>
  </si>
  <si>
    <t>Жутовское</t>
  </si>
  <si>
    <t>Заливское</t>
  </si>
  <si>
    <t>Ильменское</t>
  </si>
  <si>
    <t>Ковалевское</t>
  </si>
  <si>
    <t>Новоаксайское</t>
  </si>
  <si>
    <t>Перегрузненское</t>
  </si>
  <si>
    <t>Шебалиновское</t>
  </si>
  <si>
    <t>Шелестовское</t>
  </si>
  <si>
    <t>р.п. Октябрьский</t>
  </si>
  <si>
    <t>Ольховский муниципальный район</t>
  </si>
  <si>
    <t>Гуровское</t>
  </si>
  <si>
    <t>Гусевское</t>
  </si>
  <si>
    <t>Зензеватское</t>
  </si>
  <si>
    <t>Каменнобродское</t>
  </si>
  <si>
    <t>Киреевское</t>
  </si>
  <si>
    <t>Липовское</t>
  </si>
  <si>
    <t>Нежинское</t>
  </si>
  <si>
    <t>Октябрьское</t>
  </si>
  <si>
    <t>Ольховское</t>
  </si>
  <si>
    <t>Романовское</t>
  </si>
  <si>
    <t>Рыбинское</t>
  </si>
  <si>
    <t>Солодчинское</t>
  </si>
  <si>
    <t>Ягодновское</t>
  </si>
  <si>
    <t>Палласовский муниципальный район</t>
  </si>
  <si>
    <t>Гончаровское</t>
  </si>
  <si>
    <t>Заволжское</t>
  </si>
  <si>
    <t>Кайсацкое</t>
  </si>
  <si>
    <t>Калашниковское</t>
  </si>
  <si>
    <t>Лиманное</t>
  </si>
  <si>
    <t>Приозерное</t>
  </si>
  <si>
    <t>Революционное</t>
  </si>
  <si>
    <t>Ромашковское</t>
  </si>
  <si>
    <t>Савинское</t>
  </si>
  <si>
    <t>Эльтонское</t>
  </si>
  <si>
    <t>г. Палласовка</t>
  </si>
  <si>
    <t>Руднянский муниципальный район</t>
  </si>
  <si>
    <t>Большесудаченское</t>
  </si>
  <si>
    <t>Громковское</t>
  </si>
  <si>
    <t>Козловское</t>
  </si>
  <si>
    <t>Лемешкинское</t>
  </si>
  <si>
    <t>Лопуховское</t>
  </si>
  <si>
    <t>Матышевское</t>
  </si>
  <si>
    <t>Осичковское</t>
  </si>
  <si>
    <t>Руднянское</t>
  </si>
  <si>
    <t>Сосновское</t>
  </si>
  <si>
    <t>Светлоярский муниципальный район</t>
  </si>
  <si>
    <t>Большечапурниковское</t>
  </si>
  <si>
    <t>Дубовоовражное</t>
  </si>
  <si>
    <t>Кировское</t>
  </si>
  <si>
    <t>Наримановское</t>
  </si>
  <si>
    <t>Приволжское</t>
  </si>
  <si>
    <t>Привольненское</t>
  </si>
  <si>
    <t>Райгородское</t>
  </si>
  <si>
    <t>Светлоярское</t>
  </si>
  <si>
    <t>Цацинское</t>
  </si>
  <si>
    <t>Червленовское</t>
  </si>
  <si>
    <t>Серафимовичский муниципальный район</t>
  </si>
  <si>
    <t>Бобровское</t>
  </si>
  <si>
    <t>Большовское</t>
  </si>
  <si>
    <t>Буерак-Поповское</t>
  </si>
  <si>
    <t>Горбатовское</t>
  </si>
  <si>
    <t>Зимняцкое</t>
  </si>
  <si>
    <t>Клетско-Почтовское</t>
  </si>
  <si>
    <t>Крутовское</t>
  </si>
  <si>
    <t>Отрожкинское</t>
  </si>
  <si>
    <t>Песчановское</t>
  </si>
  <si>
    <t>Пронинское</t>
  </si>
  <si>
    <t>Среднецарицынское</t>
  </si>
  <si>
    <t>Теркинское</t>
  </si>
  <si>
    <t>Трясиновское</t>
  </si>
  <si>
    <t>Усть-Хоперское</t>
  </si>
  <si>
    <t>г. Серафимович</t>
  </si>
  <si>
    <t>Среднеахтубинский муниципальный район</t>
  </si>
  <si>
    <t>Ахтубинское</t>
  </si>
  <si>
    <t>Верхнепогроменское</t>
  </si>
  <si>
    <t>Красное</t>
  </si>
  <si>
    <t>Куйбышевское</t>
  </si>
  <si>
    <t>Рахинское</t>
  </si>
  <si>
    <t>Суходольское</t>
  </si>
  <si>
    <t>Фрунзенское</t>
  </si>
  <si>
    <t>г. Краснослободск</t>
  </si>
  <si>
    <t>р.п. Средняя Ахтуба</t>
  </si>
  <si>
    <t>Старополтавский муниципальный район</t>
  </si>
  <si>
    <t>Беляевское</t>
  </si>
  <si>
    <t>Валуевское</t>
  </si>
  <si>
    <t>Верхневодянское</t>
  </si>
  <si>
    <t>Гмелинское</t>
  </si>
  <si>
    <t>Иловатское</t>
  </si>
  <si>
    <t>Кановское</t>
  </si>
  <si>
    <t>Колышкинское</t>
  </si>
  <si>
    <t>Курнаевское</t>
  </si>
  <si>
    <t>Лятошинское</t>
  </si>
  <si>
    <t>Новоквасниковское</t>
  </si>
  <si>
    <t>Новополтавское</t>
  </si>
  <si>
    <t>Новотихоновское</t>
  </si>
  <si>
    <t>Салтовское</t>
  </si>
  <si>
    <t>Старополтавское</t>
  </si>
  <si>
    <t>Торгунское</t>
  </si>
  <si>
    <t>Харьковское</t>
  </si>
  <si>
    <t>Черебаевское</t>
  </si>
  <si>
    <t>Суровикинский муниципальный район</t>
  </si>
  <si>
    <t>Ближнеосиновское</t>
  </si>
  <si>
    <t>Верхнесолоновское</t>
  </si>
  <si>
    <t>Добринское</t>
  </si>
  <si>
    <t>Лобакинское</t>
  </si>
  <si>
    <t>Лысовское</t>
  </si>
  <si>
    <t>Нижнеосиновское</t>
  </si>
  <si>
    <t>Нижнечирское</t>
  </si>
  <si>
    <t>Новомаксимовское</t>
  </si>
  <si>
    <t>Сысоевское</t>
  </si>
  <si>
    <t>г. Суровикино</t>
  </si>
  <si>
    <t>Урюпинский муниципальный район</t>
  </si>
  <si>
    <t>Акчернское</t>
  </si>
  <si>
    <t>Беспаловское</t>
  </si>
  <si>
    <t>Большинское</t>
  </si>
  <si>
    <t>Бубновское</t>
  </si>
  <si>
    <t>Верхнебезымяновское</t>
  </si>
  <si>
    <t>Вишняковское</t>
  </si>
  <si>
    <t>Дьяконовское</t>
  </si>
  <si>
    <t>Искринское</t>
  </si>
  <si>
    <t>Котовское</t>
  </si>
  <si>
    <t>Креповское</t>
  </si>
  <si>
    <t>Михайловское</t>
  </si>
  <si>
    <t>Окладненское</t>
  </si>
  <si>
    <t>Ольшанское</t>
  </si>
  <si>
    <t>Петровское</t>
  </si>
  <si>
    <t>Россошинское</t>
  </si>
  <si>
    <t>Салтынское</t>
  </si>
  <si>
    <t>Хоперопионерское</t>
  </si>
  <si>
    <t>Фроловский муниципальный район</t>
  </si>
  <si>
    <t>Арчединское</t>
  </si>
  <si>
    <t>Большелычакское</t>
  </si>
  <si>
    <t>Ветютневское</t>
  </si>
  <si>
    <t>Дудаченское</t>
  </si>
  <si>
    <t>Краснолиповское</t>
  </si>
  <si>
    <t>Лычакское</t>
  </si>
  <si>
    <t>Малодельское</t>
  </si>
  <si>
    <t>Писаревское</t>
  </si>
  <si>
    <t>Пригородное</t>
  </si>
  <si>
    <t>Шуруповское</t>
  </si>
  <si>
    <t>Чернышковский муниципальный район</t>
  </si>
  <si>
    <t>Алешкинское</t>
  </si>
  <si>
    <t>Басакинское</t>
  </si>
  <si>
    <t>Большетерновское</t>
  </si>
  <si>
    <t>Верхнегнутовское</t>
  </si>
  <si>
    <t>Елкинское</t>
  </si>
  <si>
    <t>Нижнегнутовское</t>
  </si>
  <si>
    <t>Пристеновское</t>
  </si>
  <si>
    <t>Сизовское</t>
  </si>
  <si>
    <t>Тормосиновское</t>
  </si>
  <si>
    <t>Чернышковское</t>
  </si>
  <si>
    <t>городской округ город Волжский</t>
  </si>
  <si>
    <t>городской округ город Камышин</t>
  </si>
  <si>
    <t>городской округ город Михайловка</t>
  </si>
  <si>
    <t>городской округ город Урюпинск</t>
  </si>
  <si>
    <t>городской округ город Фролово</t>
  </si>
  <si>
    <t>городской округ город-герой Волгоград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</si>
  <si>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</si>
  <si>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</si>
  <si>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</si>
  <si>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</si>
  <si>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</si>
  <si>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</si>
  <si>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</si>
  <si>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</si>
  <si>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</si>
  <si>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</si>
  <si>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</si>
  <si>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FAS.JKH.OPEN.INFO.PRICE.HVS!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</si>
  <si>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</si>
  <si>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</si>
  <si>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</si>
  <si>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</si>
  <si>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</si>
  <si>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</si>
  <si>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</si>
  <si>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</si>
  <si>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2624</t>
  </si>
  <si>
    <t>26581453</t>
  </si>
  <si>
    <t>OOO "Водснаб"</t>
  </si>
  <si>
    <t>3401007224</t>
  </si>
  <si>
    <t>340101001</t>
  </si>
  <si>
    <t>05-09-2009 00:00:00</t>
  </si>
  <si>
    <t>28460009</t>
  </si>
  <si>
    <t>АО "Волгоградский металлургический завод "Красный Октябрь"</t>
  </si>
  <si>
    <t>3442117699</t>
  </si>
  <si>
    <t>344201001</t>
  </si>
  <si>
    <t>26322217</t>
  </si>
  <si>
    <t>АО "Волжский трубный завод"</t>
  </si>
  <si>
    <t>3435900186</t>
  </si>
  <si>
    <t>343501001</t>
  </si>
  <si>
    <t>25-05-2001 00:00:00</t>
  </si>
  <si>
    <t>30354257</t>
  </si>
  <si>
    <t>АО "ГУ ЖКХ"</t>
  </si>
  <si>
    <t>5116000922</t>
  </si>
  <si>
    <t>344345001</t>
  </si>
  <si>
    <t>26322213</t>
  </si>
  <si>
    <t>АО "Каустик"</t>
  </si>
  <si>
    <t>3448003962</t>
  </si>
  <si>
    <t>345250001</t>
  </si>
  <si>
    <t>05-10-1992 00:00:00</t>
  </si>
  <si>
    <t>31059396</t>
  </si>
  <si>
    <t>АО "Кирова"</t>
  </si>
  <si>
    <t>3458002534</t>
  </si>
  <si>
    <t>345801001</t>
  </si>
  <si>
    <t>27-06-2000 00:00:00</t>
  </si>
  <si>
    <t>27969898</t>
  </si>
  <si>
    <t>АО "РЖДстрой" (филиал "Строительно-монтажный трест № 8")</t>
  </si>
  <si>
    <t>7708587205</t>
  </si>
  <si>
    <t>770801001</t>
  </si>
  <si>
    <t>26503662</t>
  </si>
  <si>
    <t>АО "Себряковцемент"</t>
  </si>
  <si>
    <t>3437000021</t>
  </si>
  <si>
    <t>343701001</t>
  </si>
  <si>
    <t>28871730</t>
  </si>
  <si>
    <t>АО ВМК "Красный Октябрь"</t>
  </si>
  <si>
    <t>3442123614</t>
  </si>
  <si>
    <t>341701001</t>
  </si>
  <si>
    <t>342601001</t>
  </si>
  <si>
    <t>342001001</t>
  </si>
  <si>
    <t>26407857</t>
  </si>
  <si>
    <t>ВОАО "Химпром"</t>
  </si>
  <si>
    <t>3447006030</t>
  </si>
  <si>
    <t>04-12-2002 00:00:00</t>
  </si>
  <si>
    <t>27767537</t>
  </si>
  <si>
    <t>ГБПОУ "АЛК"</t>
  </si>
  <si>
    <t>3432000099</t>
  </si>
  <si>
    <t>343201001</t>
  </si>
  <si>
    <t>29-10-1993 00:00:00</t>
  </si>
  <si>
    <t>340901001</t>
  </si>
  <si>
    <t>342301001</t>
  </si>
  <si>
    <t>26409561</t>
  </si>
  <si>
    <t>ГУП "Волгоградское областное сельскохозяйственное предприятие "Заря"</t>
  </si>
  <si>
    <t>3448025003</t>
  </si>
  <si>
    <t>344801001</t>
  </si>
  <si>
    <t>18-01-2001 00:00:00</t>
  </si>
  <si>
    <t>31293696</t>
  </si>
  <si>
    <t>Главное управление МЧС России по Волгоградской области</t>
  </si>
  <si>
    <t>3444118546</t>
  </si>
  <si>
    <t>344401001</t>
  </si>
  <si>
    <t>25-11-2004 00:00:00</t>
  </si>
  <si>
    <t>343101001</t>
  </si>
  <si>
    <t>342201001</t>
  </si>
  <si>
    <t>26836781</t>
  </si>
  <si>
    <t>Казачья Холдинговая компания АО " Краснодонское"</t>
  </si>
  <si>
    <t>3408000066</t>
  </si>
  <si>
    <t>340801001</t>
  </si>
  <si>
    <t>08-07-1997 00:00:00</t>
  </si>
  <si>
    <t>27969818</t>
  </si>
  <si>
    <t>Колхоз имени ХIХ Партсъезда</t>
  </si>
  <si>
    <t>3433004522</t>
  </si>
  <si>
    <t>343301001</t>
  </si>
  <si>
    <t>29645770</t>
  </si>
  <si>
    <t>Коммандитное товарищество "Фролов и компания"</t>
  </si>
  <si>
    <t>3415007182</t>
  </si>
  <si>
    <t>341501001</t>
  </si>
  <si>
    <t>02-06-1995 00:00:00</t>
  </si>
  <si>
    <t>31190995</t>
  </si>
  <si>
    <t>ЛПЧУП "Санаторий Качалинский"</t>
  </si>
  <si>
    <t>3408001775</t>
  </si>
  <si>
    <t>345501001</t>
  </si>
  <si>
    <t>06-08-2014 00:00:00</t>
  </si>
  <si>
    <t>27751330</t>
  </si>
  <si>
    <t>МАУ " Дудаченское"</t>
  </si>
  <si>
    <t>3432001575</t>
  </si>
  <si>
    <t>09-02-2011 00:00:00</t>
  </si>
  <si>
    <t>30940572</t>
  </si>
  <si>
    <t>МАУ ""Быковское МКХ"</t>
  </si>
  <si>
    <t>3454003865</t>
  </si>
  <si>
    <t>345401001</t>
  </si>
  <si>
    <t>28976541</t>
  </si>
  <si>
    <t>МАУ "ЖКХБ Большевистского сельского поселения Еланского муниципального района Волгоградской области"</t>
  </si>
  <si>
    <t>3406008292</t>
  </si>
  <si>
    <t>340601001</t>
  </si>
  <si>
    <t>25-09-2012 00:00:00</t>
  </si>
  <si>
    <t>30810118</t>
  </si>
  <si>
    <t>МАУ "ЖКХБ Таловского сельского поселения Еланского муниципального района Волгоградской области"</t>
  </si>
  <si>
    <t>3457002901</t>
  </si>
  <si>
    <t>345701001</t>
  </si>
  <si>
    <t>12-10-2015 00:00:00</t>
  </si>
  <si>
    <t>28236869</t>
  </si>
  <si>
    <t>МАУ ЖКХ Добринского сельского поселения</t>
  </si>
  <si>
    <t>3431008313</t>
  </si>
  <si>
    <t>28507125</t>
  </si>
  <si>
    <t>МБУ "Амовское"</t>
  </si>
  <si>
    <t>3457000534</t>
  </si>
  <si>
    <t>17-07-2006 00:00:00</t>
  </si>
  <si>
    <t>28451759</t>
  </si>
  <si>
    <t>МБУ "БЛАГОУСТРОЙСТВО"</t>
  </si>
  <si>
    <t>3453000653</t>
  </si>
  <si>
    <t>345301001</t>
  </si>
  <si>
    <t>15-05-2013 00:00:00</t>
  </si>
  <si>
    <t>28421764</t>
  </si>
  <si>
    <t>МБУ "БЛАГОУСТРОЙСТВО" Бурлукского сельского поселения Котовского муниципальногорайона</t>
  </si>
  <si>
    <t>3453000389</t>
  </si>
  <si>
    <t>16-03-2013 00:00:00</t>
  </si>
  <si>
    <t>27677602</t>
  </si>
  <si>
    <t>МБУ "Басакинское"</t>
  </si>
  <si>
    <t>3433008277</t>
  </si>
  <si>
    <t>19-08-2011 00:00:00</t>
  </si>
  <si>
    <t>31080243</t>
  </si>
  <si>
    <t>МБУ "Благоустройство с. Большое Судачье"</t>
  </si>
  <si>
    <t>3425007093</t>
  </si>
  <si>
    <t>342501001</t>
  </si>
  <si>
    <t>30812939</t>
  </si>
  <si>
    <t>МБУ "Благоустройство с. Матышево"</t>
  </si>
  <si>
    <t>3425007209</t>
  </si>
  <si>
    <t>02-07-2009 00:00:00</t>
  </si>
  <si>
    <t>30439631</t>
  </si>
  <si>
    <t>МБУ "Благоустройство"</t>
  </si>
  <si>
    <t>3453003492</t>
  </si>
  <si>
    <t>12-11-2015 00:00:00</t>
  </si>
  <si>
    <t>28262960</t>
  </si>
  <si>
    <t>МБУ "Благоустройство" Мокроольховского сельского поселения</t>
  </si>
  <si>
    <t>3414016699</t>
  </si>
  <si>
    <t>341401001</t>
  </si>
  <si>
    <t>25-12-2012 00:00:00</t>
  </si>
  <si>
    <t>31078235</t>
  </si>
  <si>
    <t>МБУ "Большой Морец"</t>
  </si>
  <si>
    <t>3457003013</t>
  </si>
  <si>
    <t>30847523</t>
  </si>
  <si>
    <t>МБУ "ЖКХ Полевое"</t>
  </si>
  <si>
    <t>3457002570</t>
  </si>
  <si>
    <t>28-04-2015 00:00:00</t>
  </si>
  <si>
    <t>28436031</t>
  </si>
  <si>
    <t>МБУ "ЖКХ и Б" Коростинского  сельского поселения</t>
  </si>
  <si>
    <t>3453000558</t>
  </si>
  <si>
    <t>22-04-2013 00:00:00</t>
  </si>
  <si>
    <t>28257708</t>
  </si>
  <si>
    <t>МБУ "ЖКХБ Лапшинского сельского поселения"</t>
  </si>
  <si>
    <t>3453000290</t>
  </si>
  <si>
    <t>22-05-2013 00:00:00</t>
  </si>
  <si>
    <t>31305484</t>
  </si>
  <si>
    <t>МБУ "Коммунальное хозяйство"Котовского муниципального района</t>
  </si>
  <si>
    <t>3453005700</t>
  </si>
  <si>
    <t>28976548</t>
  </si>
  <si>
    <t>МБУ "Тростянское"</t>
  </si>
  <si>
    <t>3457001866</t>
  </si>
  <si>
    <t>20-10-2014 00:00:00</t>
  </si>
  <si>
    <t>28507224</t>
  </si>
  <si>
    <t>МБУ "Хозяйственное управление Наримановского сельского поселения"</t>
  </si>
  <si>
    <t>3426014382</t>
  </si>
  <si>
    <t>28-12-2011 00:00:00</t>
  </si>
  <si>
    <t>30434183</t>
  </si>
  <si>
    <t>МБУ Чернышковского муниципального района "Коммунальное хозяйство"</t>
  </si>
  <si>
    <t>3458001724</t>
  </si>
  <si>
    <t>30-12-2015 00:00:00</t>
  </si>
  <si>
    <t>30794505</t>
  </si>
  <si>
    <t>МКП "Бесплемяновский"</t>
  </si>
  <si>
    <t>3457003020</t>
  </si>
  <si>
    <t>16-11-2015 00:00:00</t>
  </si>
  <si>
    <t>31179033</t>
  </si>
  <si>
    <t>МКП "ЖКХ" Белогорского сельского поселения</t>
  </si>
  <si>
    <t>3453005411</t>
  </si>
  <si>
    <t>31192325</t>
  </si>
  <si>
    <t>МКП "ЖКХ" Воднобуерачного с.п.</t>
  </si>
  <si>
    <t>3453005436</t>
  </si>
  <si>
    <t>19-03-2018 00:00:00</t>
  </si>
  <si>
    <t>31343196</t>
  </si>
  <si>
    <t>МКП "ЖКХ" Лебяженского сельского поселения</t>
  </si>
  <si>
    <t>3453005852</t>
  </si>
  <si>
    <t>31192329</t>
  </si>
  <si>
    <t>МКП "ЖКХ" Таловского с.п.</t>
  </si>
  <si>
    <t>3453005404</t>
  </si>
  <si>
    <t>01-03-2018 00:00:00</t>
  </si>
  <si>
    <t>31225068</t>
  </si>
  <si>
    <t>МКП "Жилищно-коммунальное хозяйство"</t>
  </si>
  <si>
    <t>3453005330</t>
  </si>
  <si>
    <t>31225077</t>
  </si>
  <si>
    <t>3453005588</t>
  </si>
  <si>
    <t>31230637</t>
  </si>
  <si>
    <t>МКП "Жилищно-коммунальное хозяйство" Усть-Грязнухинского сельского поселения</t>
  </si>
  <si>
    <t>3453005348</t>
  </si>
  <si>
    <t>31065826</t>
  </si>
  <si>
    <t>МКП "Исток"</t>
  </si>
  <si>
    <t>3457003782</t>
  </si>
  <si>
    <t>28459471</t>
  </si>
  <si>
    <t>МКП "Петровский"</t>
  </si>
  <si>
    <t>3431008338</t>
  </si>
  <si>
    <t>342801001</t>
  </si>
  <si>
    <t>30869211</t>
  </si>
  <si>
    <t>МКП "Родник"</t>
  </si>
  <si>
    <t>3457003359</t>
  </si>
  <si>
    <t>28-04-2016 00:00:00</t>
  </si>
  <si>
    <t>30897998</t>
  </si>
  <si>
    <t>МКП "Селянин"</t>
  </si>
  <si>
    <t>3457003422</t>
  </si>
  <si>
    <t>06-06-2016 00:00:00</t>
  </si>
  <si>
    <t>340301001</t>
  </si>
  <si>
    <t>340401001</t>
  </si>
  <si>
    <t>26584232</t>
  </si>
  <si>
    <t>МКП ЖКХ "ЛИДЕР"</t>
  </si>
  <si>
    <t>3403027297</t>
  </si>
  <si>
    <t>06-05-2010 00:00:00</t>
  </si>
  <si>
    <t>30883648</t>
  </si>
  <si>
    <t>МКП"Благо"</t>
  </si>
  <si>
    <t>3457003133</t>
  </si>
  <si>
    <t>30898004</t>
  </si>
  <si>
    <t>МКП"Казачка"</t>
  </si>
  <si>
    <t>3457003648</t>
  </si>
  <si>
    <t>06-10-2016 00:00:00</t>
  </si>
  <si>
    <t>30802025</t>
  </si>
  <si>
    <t>МКУ "Беспаловский СДК"</t>
  </si>
  <si>
    <t>3457002115</t>
  </si>
  <si>
    <t>19-01-2015 00:00:00</t>
  </si>
  <si>
    <t>31204953</t>
  </si>
  <si>
    <t>МКУ "Благоустройство и досуговое обслуживание"</t>
  </si>
  <si>
    <t>3419403934</t>
  </si>
  <si>
    <t>341901001</t>
  </si>
  <si>
    <t>30438697</t>
  </si>
  <si>
    <t>МКУ "Благоустройство с.Лопуховка"</t>
  </si>
  <si>
    <t>3425007463</t>
  </si>
  <si>
    <t>08-09-2010 00:00:00</t>
  </si>
  <si>
    <t>31215020</t>
  </si>
  <si>
    <t>МКУ "Благоустройство"</t>
  </si>
  <si>
    <t>3453003580</t>
  </si>
  <si>
    <t>30831992</t>
  </si>
  <si>
    <t>МКУ "Благоустройство" Громковского сельского поселения</t>
  </si>
  <si>
    <t>3453003527</t>
  </si>
  <si>
    <t>19-11-2015 00:00:00</t>
  </si>
  <si>
    <t>30847538</t>
  </si>
  <si>
    <t>МКУ "Верхнебезымяновский центр культуры, досуга и бытового обслуживания"</t>
  </si>
  <si>
    <t>3457002362</t>
  </si>
  <si>
    <t>06-02-2015 00:00:00</t>
  </si>
  <si>
    <t>30434276</t>
  </si>
  <si>
    <t>МКУ "Захоперский многоцелевой центр"</t>
  </si>
  <si>
    <t>3457001489</t>
  </si>
  <si>
    <t>26-05-2014 00:00:00</t>
  </si>
  <si>
    <t>30350679</t>
  </si>
  <si>
    <t>МКУ "КЦКДБ и БО"</t>
  </si>
  <si>
    <t>3457002387</t>
  </si>
  <si>
    <t>10-02-2015 00:00:00</t>
  </si>
  <si>
    <t>30429217</t>
  </si>
  <si>
    <t>МКУ "Нижнедолговский многоцелевой центр"</t>
  </si>
  <si>
    <t>3417006339</t>
  </si>
  <si>
    <t>07-08-2012 00:00:00</t>
  </si>
  <si>
    <t>31279250</t>
  </si>
  <si>
    <t>МКУ "Родничковский многоцелевой центр"</t>
  </si>
  <si>
    <t>3457004296</t>
  </si>
  <si>
    <t>28176334</t>
  </si>
  <si>
    <t>МКУ "Служба благоустройства"</t>
  </si>
  <si>
    <t>3457000125</t>
  </si>
  <si>
    <t>29645782</t>
  </si>
  <si>
    <t>МКУ "Солонский многоцелевой центр"</t>
  </si>
  <si>
    <t>3417005416</t>
  </si>
  <si>
    <t>25-01-2008 00:00:00</t>
  </si>
  <si>
    <t>30794492</t>
  </si>
  <si>
    <t>МКУ "Успех"</t>
  </si>
  <si>
    <t>3457001023</t>
  </si>
  <si>
    <t>24-12-2013 00:00:00</t>
  </si>
  <si>
    <t>30477670</t>
  </si>
  <si>
    <t>МКУ "Хозяйственно-эксплуатационная служба"</t>
  </si>
  <si>
    <t>3404005465</t>
  </si>
  <si>
    <t>13-10-2008 00:00:00</t>
  </si>
  <si>
    <t>30801365</t>
  </si>
  <si>
    <t>МКУ "Хозяйственное управление Администрации Ольшанского сельского поселения Урюпинского муниципального района"</t>
  </si>
  <si>
    <t>3457003091</t>
  </si>
  <si>
    <t>09-12-2015 00:00:00</t>
  </si>
  <si>
    <t>30856306</t>
  </si>
  <si>
    <t>МКУ "Хозяйственное управление"</t>
  </si>
  <si>
    <t>3457003253</t>
  </si>
  <si>
    <t>31-03-2016 00:00:00</t>
  </si>
  <si>
    <t>27807226</t>
  </si>
  <si>
    <t>МКУ Плотниковского поселения Даниловского муниципального района Волгоградской области "Муниципальные услуги"</t>
  </si>
  <si>
    <t>3404005842</t>
  </si>
  <si>
    <t>18-08-2011 00:00:00</t>
  </si>
  <si>
    <t>30924699</t>
  </si>
  <si>
    <t>МКУК "Краснопольский ЦКД и БО"</t>
  </si>
  <si>
    <t>3417005712</t>
  </si>
  <si>
    <t>31354870</t>
  </si>
  <si>
    <t>МКУК "Кругловский центр культуры и благоустройства"</t>
  </si>
  <si>
    <t>3417005310</t>
  </si>
  <si>
    <t>30799013</t>
  </si>
  <si>
    <t>МКУК "Луковский центр культуры и благоустройства"</t>
  </si>
  <si>
    <t>3417005335</t>
  </si>
  <si>
    <t>05-09-2007 00:00:00</t>
  </si>
  <si>
    <t>30799022</t>
  </si>
  <si>
    <t>МКУК"Тишанский центр культуры и благоустройства"</t>
  </si>
  <si>
    <t>3457001030</t>
  </si>
  <si>
    <t>25-12-2013 00:00:00</t>
  </si>
  <si>
    <t>МКУП "Мирошниковское"</t>
  </si>
  <si>
    <t>3414005136</t>
  </si>
  <si>
    <t>28870031</t>
  </si>
  <si>
    <t>31210431</t>
  </si>
  <si>
    <t>МКХЭУ Администрации Котовского муниципального района</t>
  </si>
  <si>
    <t>3414015744</t>
  </si>
  <si>
    <t>26379722</t>
  </si>
  <si>
    <t>ММУП КХ "Клетское"</t>
  </si>
  <si>
    <t>3412301098</t>
  </si>
  <si>
    <t>341201001</t>
  </si>
  <si>
    <t>19-09-2008 00:00:00</t>
  </si>
  <si>
    <t>27635722</t>
  </si>
  <si>
    <t>МП  ЖКХ "Услуги"</t>
  </si>
  <si>
    <t>3432001582</t>
  </si>
  <si>
    <t>03-06-2011 00:00:00</t>
  </si>
  <si>
    <t>340501001</t>
  </si>
  <si>
    <t>11-09-2009 00:00:00</t>
  </si>
  <si>
    <t>27871821</t>
  </si>
  <si>
    <t>МП "Водник"</t>
  </si>
  <si>
    <t>3432001695</t>
  </si>
  <si>
    <t>21-02-2012 00:00:00</t>
  </si>
  <si>
    <t>26371902</t>
  </si>
  <si>
    <t>МП "Водоканал"</t>
  </si>
  <si>
    <t>3405011782</t>
  </si>
  <si>
    <t>01-02-2007 00:00:00</t>
  </si>
  <si>
    <t>26609525</t>
  </si>
  <si>
    <t>3429032100</t>
  </si>
  <si>
    <t>342901001</t>
  </si>
  <si>
    <t>06-04-2009 00:00:00</t>
  </si>
  <si>
    <t>27677606</t>
  </si>
  <si>
    <t>МП "Вымпел"</t>
  </si>
  <si>
    <t>3403029061</t>
  </si>
  <si>
    <t>340330100</t>
  </si>
  <si>
    <t>18-04-2012 00:00:00</t>
  </si>
  <si>
    <t>26594103</t>
  </si>
  <si>
    <t>МП "Давыдовское"</t>
  </si>
  <si>
    <t>3405012232</t>
  </si>
  <si>
    <t>25-02-2008 00:00:00</t>
  </si>
  <si>
    <t>26371888</t>
  </si>
  <si>
    <t>МП "Ерзовское"</t>
  </si>
  <si>
    <t>3403022612</t>
  </si>
  <si>
    <t>30-03-2007 00:00:00</t>
  </si>
  <si>
    <t>28158086</t>
  </si>
  <si>
    <t>МП "ЖКХ "Каменское"</t>
  </si>
  <si>
    <t>3455000560</t>
  </si>
  <si>
    <t>26561068</t>
  </si>
  <si>
    <t>МП "Жилищно-коммунальные услуги"</t>
  </si>
  <si>
    <t>3403027145</t>
  </si>
  <si>
    <t>23-03-2010 00:00:00</t>
  </si>
  <si>
    <t>30908961</t>
  </si>
  <si>
    <t>МП "Исток"</t>
  </si>
  <si>
    <t>3455052791</t>
  </si>
  <si>
    <t>26584157</t>
  </si>
  <si>
    <t>МП "Коммунальная Компания"</t>
  </si>
  <si>
    <t>3403027410</t>
  </si>
  <si>
    <t>18-06-2010 00:00:00</t>
  </si>
  <si>
    <t>30807512</t>
  </si>
  <si>
    <t>МП "Коммунальщик Фроловского района"</t>
  </si>
  <si>
    <t>3456002659</t>
  </si>
  <si>
    <t>345601001</t>
  </si>
  <si>
    <t>08-10-2015 00:00:00</t>
  </si>
  <si>
    <t>26371886</t>
  </si>
  <si>
    <t>МП "Котлубанское"</t>
  </si>
  <si>
    <t>3403022556</t>
  </si>
  <si>
    <t>21-03-2007 00:00:00</t>
  </si>
  <si>
    <t>28797257</t>
  </si>
  <si>
    <t>МП "Кристалл"</t>
  </si>
  <si>
    <t>3455002448</t>
  </si>
  <si>
    <t>13-03-2014 00:00:00</t>
  </si>
  <si>
    <t>31189788</t>
  </si>
  <si>
    <t>МП "Лозное-2018"</t>
  </si>
  <si>
    <t>3455053805</t>
  </si>
  <si>
    <t>30993211</t>
  </si>
  <si>
    <t>МП "Наяда"</t>
  </si>
  <si>
    <t>3455053202</t>
  </si>
  <si>
    <t>19-06-2017 00:00:00</t>
  </si>
  <si>
    <t>28465250</t>
  </si>
  <si>
    <t>МП "Орловское"</t>
  </si>
  <si>
    <t>3455001500</t>
  </si>
  <si>
    <t>28868981</t>
  </si>
  <si>
    <t>МП "Ресурс"</t>
  </si>
  <si>
    <t>3455001998</t>
  </si>
  <si>
    <t>26584661</t>
  </si>
  <si>
    <t>МП "Самофаловское"</t>
  </si>
  <si>
    <t>3403027547</t>
  </si>
  <si>
    <t>26991412</t>
  </si>
  <si>
    <t>МП "Специализированное хозяйство по благоустройству"</t>
  </si>
  <si>
    <t>3403025959</t>
  </si>
  <si>
    <t>30934180</t>
  </si>
  <si>
    <t>МП "Утес"</t>
  </si>
  <si>
    <t>3455052833</t>
  </si>
  <si>
    <t>28075203</t>
  </si>
  <si>
    <t>МП "Хопер"</t>
  </si>
  <si>
    <t>3424002180</t>
  </si>
  <si>
    <t>342401001</t>
  </si>
  <si>
    <t>20-01-2012 00:00:00</t>
  </si>
  <si>
    <t>28421620</t>
  </si>
  <si>
    <t>МП ЖКХ " Писаревское"</t>
  </si>
  <si>
    <t>3432001705</t>
  </si>
  <si>
    <t>18-12-2012 00:00:00</t>
  </si>
  <si>
    <t>340701001</t>
  </si>
  <si>
    <t>26371907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</si>
  <si>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</si>
  <si>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</si>
  <si>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27-06-2008 00:00:00</t>
  </si>
  <si>
    <t>26594937</t>
  </si>
  <si>
    <t>МУ "ЖКХБ Новинского сельского поселения"</t>
  </si>
  <si>
    <t>3407110404</t>
  </si>
  <si>
    <t>10-07-2008 00:00:00</t>
  </si>
  <si>
    <t>3407110683</t>
  </si>
  <si>
    <t>27553250</t>
  </si>
  <si>
    <t>МУ "Жилищно - коммунальное хозяйство и благоустройство Тетеревятского сельского поселения"</t>
  </si>
  <si>
    <t>3407110820</t>
  </si>
  <si>
    <t>06-10-2009 00:00:00</t>
  </si>
  <si>
    <t>3407110806</t>
  </si>
  <si>
    <t>27651108</t>
  </si>
  <si>
    <t>МУ "Коммунальное хозяйство и благоустройство Бородачевского сельского поселения"</t>
  </si>
  <si>
    <t>26371903</t>
  </si>
  <si>
    <t>МУП  "Еланское КХ"</t>
  </si>
  <si>
    <t>3406000230</t>
  </si>
  <si>
    <t>19-11-2002 00:00:00</t>
  </si>
  <si>
    <t>26379735</t>
  </si>
  <si>
    <t>МУП  "Ольховское коммунальное хозяйство"</t>
  </si>
  <si>
    <t>3422008652</t>
  </si>
  <si>
    <t>26-09-2006 00:00:00</t>
  </si>
  <si>
    <t>26602515</t>
  </si>
  <si>
    <t>МУП  ЖКХ "Заплавное"</t>
  </si>
  <si>
    <t>3415004495</t>
  </si>
  <si>
    <t>31-08-2010 00:00:00</t>
  </si>
  <si>
    <t>28151090</t>
  </si>
  <si>
    <t>МУП " Мариновское КХ"</t>
  </si>
  <si>
    <t>3409012949</t>
  </si>
  <si>
    <t>28420731</t>
  </si>
  <si>
    <t>МУП "Аква - ЖКХ"</t>
  </si>
  <si>
    <t>3454000409</t>
  </si>
  <si>
    <t>07-05-2013 00:00:00</t>
  </si>
  <si>
    <t>26371908</t>
  </si>
  <si>
    <t>МУП "Береславское коммунальное хозяйство"</t>
  </si>
  <si>
    <t>3409011631</t>
  </si>
  <si>
    <t>08-08-2006 00:00:00</t>
  </si>
  <si>
    <t>26598445</t>
  </si>
  <si>
    <t>МУП "Благоустройство и ЖКХ Мичуринского сельского поселения"</t>
  </si>
  <si>
    <t>3410268166</t>
  </si>
  <si>
    <t>341001001</t>
  </si>
  <si>
    <t>12-02-2010 00:00:00</t>
  </si>
  <si>
    <t>26408220</t>
  </si>
  <si>
    <t>МУП "Благоустройство и ЖКХ"</t>
  </si>
  <si>
    <t>3410005015</t>
  </si>
  <si>
    <t>18-04-2006 00:00:00</t>
  </si>
  <si>
    <t>МУП "Благоустройство"</t>
  </si>
  <si>
    <t>26371901</t>
  </si>
  <si>
    <t>3404004920</t>
  </si>
  <si>
    <t>06-04-2006 00:00:00</t>
  </si>
  <si>
    <t>30993227</t>
  </si>
  <si>
    <t>МУП "Большеивановское ЖКХ"</t>
  </si>
  <si>
    <t>3455053361</t>
  </si>
  <si>
    <t>26371914</t>
  </si>
  <si>
    <t>МУП "Бузиновское КХ"</t>
  </si>
  <si>
    <t>3409600108</t>
  </si>
  <si>
    <t>10-06-2008 00:00:00</t>
  </si>
  <si>
    <t>28814841</t>
  </si>
  <si>
    <t>МУП "ВКХ городского поселения Петров Вал"</t>
  </si>
  <si>
    <t>3453001801</t>
  </si>
  <si>
    <t>10-06-2014 00:00:00</t>
  </si>
  <si>
    <t>26602429</t>
  </si>
  <si>
    <t>МУП "Вера"</t>
  </si>
  <si>
    <t>3415001430</t>
  </si>
  <si>
    <t>02-06-2010 00:00:00</t>
  </si>
  <si>
    <t>27775985</t>
  </si>
  <si>
    <t>МУП "Верхнепогроменское ЖКХ"</t>
  </si>
  <si>
    <t>3428004037</t>
  </si>
  <si>
    <t>30802862</t>
  </si>
  <si>
    <t>МУП "Веселовское"</t>
  </si>
  <si>
    <t>3458001756</t>
  </si>
  <si>
    <t>27-01-2016 00:00:00</t>
  </si>
  <si>
    <t>26371972</t>
  </si>
  <si>
    <t>МУП "Воджилсервис"</t>
  </si>
  <si>
    <t>3425005160</t>
  </si>
  <si>
    <t>23-02-2007 00:00:00</t>
  </si>
  <si>
    <t>30812427</t>
  </si>
  <si>
    <t>МУП "Водоканал Палласовского района"</t>
  </si>
  <si>
    <t>3454003008</t>
  </si>
  <si>
    <t>343001001</t>
  </si>
  <si>
    <t>МУП "Водоканал"</t>
  </si>
  <si>
    <t>26371985</t>
  </si>
  <si>
    <t>3435000932</t>
  </si>
  <si>
    <t>24-09-2001 00:00:00</t>
  </si>
  <si>
    <t>26379751</t>
  </si>
  <si>
    <t>3438000232</t>
  </si>
  <si>
    <t>343801001</t>
  </si>
  <si>
    <t>27-12-2002 00:00:00</t>
  </si>
  <si>
    <t>28149079</t>
  </si>
  <si>
    <t>МУП "Водоканал" Котельниковского городского поселения Котельниковского муниципального района Волгоградской области</t>
  </si>
  <si>
    <t>3413010888</t>
  </si>
  <si>
    <t>341301001</t>
  </si>
  <si>
    <t>19-10-2012 00:00:00</t>
  </si>
  <si>
    <t>30479669</t>
  </si>
  <si>
    <t>МУП "Водолей"</t>
  </si>
  <si>
    <t>3457003180</t>
  </si>
  <si>
    <t>30797820</t>
  </si>
  <si>
    <t>МУП "Водоочистные сооружения Палласовского района"</t>
  </si>
  <si>
    <t>3454003015</t>
  </si>
  <si>
    <t>26371912</t>
  </si>
  <si>
    <t>МУП "Голубинское КХ"</t>
  </si>
  <si>
    <t>3409012113</t>
  </si>
  <si>
    <t>06-04-2007 00:00:00</t>
  </si>
  <si>
    <t>26408847</t>
  </si>
  <si>
    <t>МУП "Горводоканал г. Волгограда"</t>
  </si>
  <si>
    <t>3446002106</t>
  </si>
  <si>
    <t>344601001</t>
  </si>
  <si>
    <t>16-12-2008 00:00:00</t>
  </si>
  <si>
    <t>30942612</t>
  </si>
  <si>
    <t>МУП "ЖКХ Городищенского района"</t>
  </si>
  <si>
    <t>3455051734</t>
  </si>
  <si>
    <t>25-01-2016 00:00:00</t>
  </si>
  <si>
    <t>26371918</t>
  </si>
  <si>
    <t>МУП "ЖКХ Калиновское"</t>
  </si>
  <si>
    <t>3411004575</t>
  </si>
  <si>
    <t>341101001</t>
  </si>
  <si>
    <t>25-03-2008 00:00:00</t>
  </si>
  <si>
    <t>26371917</t>
  </si>
  <si>
    <t>МУП "Жилищно-коммунальное хозяйство № 1"</t>
  </si>
  <si>
    <t>3411004455</t>
  </si>
  <si>
    <t>12-01-2007 00:00:00</t>
  </si>
  <si>
    <t>26371916</t>
  </si>
  <si>
    <t>МУП "Жилищно-коммунальное хозяйство № 2"</t>
  </si>
  <si>
    <t>3411004448</t>
  </si>
  <si>
    <t>26409533</t>
  </si>
  <si>
    <t>МУП "Жилищно-коммунальное хозяйство"</t>
  </si>
  <si>
    <t>3411000228</t>
  </si>
  <si>
    <t>04-11-1993 00:00:00</t>
  </si>
  <si>
    <t>27168268</t>
  </si>
  <si>
    <t>МУП "Жилкомхоз Суровикинский"</t>
  </si>
  <si>
    <t>3430032930</t>
  </si>
  <si>
    <t>27-11-2009 00:00:00</t>
  </si>
  <si>
    <t>26407720</t>
  </si>
  <si>
    <t>МУП "Жирновское городское хозяйство"</t>
  </si>
  <si>
    <t>3407011308</t>
  </si>
  <si>
    <t>07-09-2007 00:00:00</t>
  </si>
  <si>
    <t>26607834</t>
  </si>
  <si>
    <t>МУП "Зимняцкое ЖКХ"</t>
  </si>
  <si>
    <t>3427008127</t>
  </si>
  <si>
    <t>342701001</t>
  </si>
  <si>
    <t>18-08-2010 00:00:00</t>
  </si>
  <si>
    <t>31222068</t>
  </si>
  <si>
    <t>МУП "Иловлинское"</t>
  </si>
  <si>
    <t>3455053964</t>
  </si>
  <si>
    <t>17-07-2018 00:00:00</t>
  </si>
  <si>
    <t>26596542</t>
  </si>
  <si>
    <t>МУП "Иловля ЖКХ" Иловлинского городского поселения Волгоградской области</t>
  </si>
  <si>
    <t>3408010579</t>
  </si>
  <si>
    <t>26410502</t>
  </si>
  <si>
    <t>МУП "Ильевское КХ"</t>
  </si>
  <si>
    <t>3409011600</t>
  </si>
  <si>
    <t>03-08-2006 00:00:00</t>
  </si>
  <si>
    <t>30831998</t>
  </si>
  <si>
    <t>МУП "Искринский" МО Искринское сельское поселение</t>
  </si>
  <si>
    <t>3457001256</t>
  </si>
  <si>
    <t>06-03-2014 00:00:00</t>
  </si>
  <si>
    <t>26371971</t>
  </si>
  <si>
    <t>МУП "КОМХОЗ" Руднянского района</t>
  </si>
  <si>
    <t>3425004617</t>
  </si>
  <si>
    <t>23-07-2004 00:00:00</t>
  </si>
  <si>
    <t>26407715</t>
  </si>
  <si>
    <t>МУП "КХ "Варваровское"</t>
  </si>
  <si>
    <t>3409011656</t>
  </si>
  <si>
    <t>09-08-2006 00:00:00</t>
  </si>
  <si>
    <t>3409011649</t>
  </si>
  <si>
    <t>31007223</t>
  </si>
  <si>
    <t>МУП "КХ"Антиповка"</t>
  </si>
  <si>
    <t>3453005059</t>
  </si>
  <si>
    <t>26379716</t>
  </si>
  <si>
    <t>МУП "Калачводоканал"</t>
  </si>
  <si>
    <t>3409011582</t>
  </si>
  <si>
    <t>31-07-2006 00:00:00</t>
  </si>
  <si>
    <t>26596679</t>
  </si>
  <si>
    <t>МУП "Качалинское"</t>
  </si>
  <si>
    <t>3408010561</t>
  </si>
  <si>
    <t>16-03-2010 00:00:00</t>
  </si>
  <si>
    <t>30379060</t>
  </si>
  <si>
    <t>МУП "Клетская Ресурсо-Снабжающая Компания"</t>
  </si>
  <si>
    <t>3454002815</t>
  </si>
  <si>
    <t>25-09-2015 00:00:00</t>
  </si>
  <si>
    <t>28969102</t>
  </si>
  <si>
    <t>МУП "Колобовское КХ"</t>
  </si>
  <si>
    <t>3454001843</t>
  </si>
  <si>
    <t>30389427</t>
  </si>
  <si>
    <t>МУП "Комбинат по благоустройству панфиловского сельского поселения"</t>
  </si>
  <si>
    <t>3419012289</t>
  </si>
  <si>
    <t>20-05-2010 00:00:00</t>
  </si>
  <si>
    <t>26371978</t>
  </si>
  <si>
    <t>МУП "Краснооктябрьское"</t>
  </si>
  <si>
    <t>3428985580</t>
  </si>
  <si>
    <t>16-03-2006 00:00:00</t>
  </si>
  <si>
    <t>26371905</t>
  </si>
  <si>
    <t>МУП "Красноярское ЖКХ"</t>
  </si>
  <si>
    <t>3407110281</t>
  </si>
  <si>
    <t>14-05-2008 00:00:00</t>
  </si>
  <si>
    <t>26598503</t>
  </si>
  <si>
    <t>МУП "Кременское ЖКХ"</t>
  </si>
  <si>
    <t>3412301718</t>
  </si>
  <si>
    <t>16-07-2007 00:00:00</t>
  </si>
  <si>
    <t>26371911</t>
  </si>
  <si>
    <t>МУП "Крепинское коммунальное хозяйство"</t>
  </si>
  <si>
    <t>3409011737</t>
  </si>
  <si>
    <t>18-09-2006 00:00:00</t>
  </si>
  <si>
    <t>26584517</t>
  </si>
  <si>
    <t>МУП "Кузьмичевское"</t>
  </si>
  <si>
    <t>3403025941</t>
  </si>
  <si>
    <t>01-09-2009 00:00:00</t>
  </si>
  <si>
    <t>26371906</t>
  </si>
  <si>
    <t>МУП "Линевский коммунальный комплекс"</t>
  </si>
  <si>
    <t>3407110309</t>
  </si>
  <si>
    <t>17-04-2008 00:00:00</t>
  </si>
  <si>
    <t>27969968</t>
  </si>
  <si>
    <t>МУП "Лог ЖКХ"</t>
  </si>
  <si>
    <t>3408010956</t>
  </si>
  <si>
    <t>12-05-2012 00:00:00</t>
  </si>
  <si>
    <t>26371926</t>
  </si>
  <si>
    <t>МУП "Лотос"</t>
  </si>
  <si>
    <t>3415013115</t>
  </si>
  <si>
    <t>06-02-2009 00:00:00</t>
  </si>
  <si>
    <t>30952872</t>
  </si>
  <si>
    <t>МУП "Медведевское ЖКХ"</t>
  </si>
  <si>
    <t>3455053121</t>
  </si>
  <si>
    <t>26371987</t>
  </si>
  <si>
    <t>МУП "Михайловское водопроводно-канализационное хозяйство"</t>
  </si>
  <si>
    <t>3437000840</t>
  </si>
  <si>
    <t>13-05-2009 00:00:00</t>
  </si>
  <si>
    <t>30349465</t>
  </si>
  <si>
    <t>МУП "Многоотраслевое ЖКХ"</t>
  </si>
  <si>
    <t>3454002325</t>
  </si>
  <si>
    <t>12-05-2015 00:00:00</t>
  </si>
  <si>
    <t>26371933</t>
  </si>
  <si>
    <t>МУП "Нехаевское МПОКХ"</t>
  </si>
  <si>
    <t>3417004469</t>
  </si>
  <si>
    <t>13-12-2001 00:00:00</t>
  </si>
  <si>
    <t>341801001</t>
  </si>
  <si>
    <t>30947553</t>
  </si>
  <si>
    <t>МУП "Николаевское городское коммунальное хозяйство"</t>
  </si>
  <si>
    <t>3454004308</t>
  </si>
  <si>
    <t>30-08-2017 00:00:00</t>
  </si>
  <si>
    <t>31085501</t>
  </si>
  <si>
    <t>МУП "Новогригорьевское ЖКХ"</t>
  </si>
  <si>
    <t>3455053555</t>
  </si>
  <si>
    <t>342101001</t>
  </si>
  <si>
    <t>28275370</t>
  </si>
  <si>
    <t>МУП "Образцы"</t>
  </si>
  <si>
    <t>3456000010</t>
  </si>
  <si>
    <t>09-01-2013 00:00:00</t>
  </si>
  <si>
    <t>30985047</t>
  </si>
  <si>
    <t>МУП "Озерское ЖКХ"</t>
  </si>
  <si>
    <t>3455053185</t>
  </si>
  <si>
    <t>13-06-2017 00:00:00</t>
  </si>
  <si>
    <t>26371961</t>
  </si>
  <si>
    <t>МУП "Октябрьское КХ"</t>
  </si>
  <si>
    <t>3421003316</t>
  </si>
  <si>
    <t>06-07-2007 00:00:00</t>
  </si>
  <si>
    <t>26597460</t>
  </si>
  <si>
    <t>МУП "По эксплуатации Калачевского группового водопровода Советского сельского поселения"</t>
  </si>
  <si>
    <t>3409012836</t>
  </si>
  <si>
    <t>25-07-2008 00:00:00</t>
  </si>
  <si>
    <t>26826285</t>
  </si>
  <si>
    <t>МУП "Привольненское жилищно - коммунальное хозяйство"</t>
  </si>
  <si>
    <t>3426013808</t>
  </si>
  <si>
    <t>19-10-2010 00:00:00</t>
  </si>
  <si>
    <t>30439625</t>
  </si>
  <si>
    <t>МУП "Распопинское КХ"</t>
  </si>
  <si>
    <t>3412302165</t>
  </si>
  <si>
    <t>26-05-2009 00:00:00</t>
  </si>
  <si>
    <t>26371922</t>
  </si>
  <si>
    <t>МУП "Рассветинское ЖКХ"</t>
  </si>
  <si>
    <t>3415013549</t>
  </si>
  <si>
    <t>08-02-2007 00:00:00</t>
  </si>
  <si>
    <t>26371980</t>
  </si>
  <si>
    <t>МУП "Рахинское" Среднеахтубинского муниципального района Волгоградской области</t>
  </si>
  <si>
    <t>3428985661</t>
  </si>
  <si>
    <t>27-03-2006 00:00:00</t>
  </si>
  <si>
    <t>30934257</t>
  </si>
  <si>
    <t>МУП "Сиротинское ЖКХ"</t>
  </si>
  <si>
    <t>3455053153</t>
  </si>
  <si>
    <t>28815492</t>
  </si>
  <si>
    <t>МУП "Среднеахтубинские Тепловые сети"</t>
  </si>
  <si>
    <t>3454001508</t>
  </si>
  <si>
    <t>23-07-2014 00:00:00</t>
  </si>
  <si>
    <t>28829994</t>
  </si>
  <si>
    <t>МУП "Среднеахтубинский Водоканал"</t>
  </si>
  <si>
    <t>3454001498</t>
  </si>
  <si>
    <t>26371928</t>
  </si>
  <si>
    <t>МУП "Степновское ЖКХ"</t>
  </si>
  <si>
    <t>3415013309</t>
  </si>
  <si>
    <t>29-08-2006 00:00:00</t>
  </si>
  <si>
    <t>30432671</t>
  </si>
  <si>
    <t>МУП "Степное"</t>
  </si>
  <si>
    <t>3454002043</t>
  </si>
  <si>
    <t>17-02-2015 00:00:00</t>
  </si>
  <si>
    <t>26371977</t>
  </si>
  <si>
    <t>3428983840</t>
  </si>
  <si>
    <t>10-06-2004 00:00:00</t>
  </si>
  <si>
    <t>31007069</t>
  </si>
  <si>
    <t>МУП "Трехостровское ЖКХ"</t>
  </si>
  <si>
    <t>3455053210</t>
  </si>
  <si>
    <t>20-06-2017 00:00:00</t>
  </si>
  <si>
    <t>27333054</t>
  </si>
  <si>
    <t>МУП "Упорниковское ЖКХ" Упорниковского сельского поселения</t>
  </si>
  <si>
    <t>3417006145</t>
  </si>
  <si>
    <t>14-02-2011 00:00:00</t>
  </si>
  <si>
    <t>27774715</t>
  </si>
  <si>
    <t>МУП "Хоперская вода"</t>
  </si>
  <si>
    <t>3420011900</t>
  </si>
  <si>
    <t>12-07-2012 00:00:00</t>
  </si>
  <si>
    <t>30942636</t>
  </si>
  <si>
    <t>МУП "Ширяевское ЖКХ"</t>
  </si>
  <si>
    <t>3455053160</t>
  </si>
  <si>
    <t>26783172</t>
  </si>
  <si>
    <t>МУП ЖКХ "Большечапурниковское коммунальное хозяйство"</t>
  </si>
  <si>
    <t>3426012811</t>
  </si>
  <si>
    <t>25-09-2008 00:00:00</t>
  </si>
  <si>
    <t>26608760</t>
  </si>
  <si>
    <t>МУП ЖКХ "Кировское КХ"</t>
  </si>
  <si>
    <t>3426013290</t>
  </si>
  <si>
    <t>29-09-2009 00:00:00</t>
  </si>
  <si>
    <t>МУП ЖКХ "Купцовское"</t>
  </si>
  <si>
    <t>3414014518</t>
  </si>
  <si>
    <t>28869031</t>
  </si>
  <si>
    <t>26409389</t>
  </si>
  <si>
    <t>МУП ЖКХ "Попковское"  Попковского сельского поселения</t>
  </si>
  <si>
    <t>3414015134</t>
  </si>
  <si>
    <t>10-07-2003 00:00:00</t>
  </si>
  <si>
    <t>26571274</t>
  </si>
  <si>
    <t>МУП ЖКХ "Райгородское КХ"</t>
  </si>
  <si>
    <t>3426012709</t>
  </si>
  <si>
    <t>28-10-2010 00:00:00</t>
  </si>
  <si>
    <t>26371929</t>
  </si>
  <si>
    <t>МУП Ильичевского сельского поселения "Родник"</t>
  </si>
  <si>
    <t>3415069132</t>
  </si>
  <si>
    <t>21-01-2008 00:00:00</t>
  </si>
  <si>
    <t>30988323</t>
  </si>
  <si>
    <t>МУП КХ "Верхний Балыклей"</t>
  </si>
  <si>
    <t>3454004379</t>
  </si>
  <si>
    <t>15-08-2017 00:00:00</t>
  </si>
  <si>
    <t>28534805</t>
  </si>
  <si>
    <t>МУП КХ "Ляпичевское"</t>
  </si>
  <si>
    <t>26408453</t>
  </si>
  <si>
    <t>МУП КХ "Нижнечирский"</t>
  </si>
  <si>
    <t>3430032730</t>
  </si>
  <si>
    <t>09-10-2002 00:00:00</t>
  </si>
  <si>
    <t>31297035</t>
  </si>
  <si>
    <t>МУП КХ "Новоникольское"</t>
  </si>
  <si>
    <t>3454005189</t>
  </si>
  <si>
    <t>30388145</t>
  </si>
  <si>
    <t>МУП КХ "Приморск"</t>
  </si>
  <si>
    <t>3454002445</t>
  </si>
  <si>
    <t>07-06-2015 00:00:00</t>
  </si>
  <si>
    <t>МУП КХ "Приморское"</t>
  </si>
  <si>
    <t>3409012755</t>
  </si>
  <si>
    <t>03-07-2008 00:00:00</t>
  </si>
  <si>
    <t>28791855</t>
  </si>
  <si>
    <t>27918001</t>
  </si>
  <si>
    <t>МУП Коммунальное хозяйство "Быково"</t>
  </si>
  <si>
    <t>3402006625</t>
  </si>
  <si>
    <t>340201001</t>
  </si>
  <si>
    <t>26-04-2012 00:00:00</t>
  </si>
  <si>
    <t>26371986</t>
  </si>
  <si>
    <t>МУП г. Камышина "ПУВКХ"</t>
  </si>
  <si>
    <t>3436000413</t>
  </si>
  <si>
    <t>343601001</t>
  </si>
  <si>
    <t>19-05-1992 00:00:00</t>
  </si>
  <si>
    <t>28053748</t>
  </si>
  <si>
    <t>МУП городского поселения г.Котово "Водоканал"</t>
  </si>
  <si>
    <t>3414016635</t>
  </si>
  <si>
    <t>26382266</t>
  </si>
  <si>
    <t>МУП коммунального обслуживания</t>
  </si>
  <si>
    <t>3424008030</t>
  </si>
  <si>
    <t>06-12-1999 00:00:00</t>
  </si>
  <si>
    <t>27683456</t>
  </si>
  <si>
    <t>Муниципальное учреждение "Жилищно-коммунальное хозяйство и благоустройство Тарапатинского сельского поселения</t>
  </si>
  <si>
    <t>30439639</t>
  </si>
  <si>
    <t>НДТ "Козловское"</t>
  </si>
  <si>
    <t>3425007512</t>
  </si>
  <si>
    <t>24-06-2011 00:00:00</t>
  </si>
  <si>
    <t>30856327</t>
  </si>
  <si>
    <t>НДТ "Лемешкинское"</t>
  </si>
  <si>
    <t>3425004631</t>
  </si>
  <si>
    <t>18-03-2005 00:00:00</t>
  </si>
  <si>
    <t>28151562</t>
  </si>
  <si>
    <t>НОТ " Амовское"</t>
  </si>
  <si>
    <t>3419404053</t>
  </si>
  <si>
    <t>30366005</t>
  </si>
  <si>
    <t>НОТ "Бочаровское"</t>
  </si>
  <si>
    <t>3419009977</t>
  </si>
  <si>
    <t>28-03-2006 00:00:00</t>
  </si>
  <si>
    <t>27969787</t>
  </si>
  <si>
    <t>НОТ "Горбатовское"</t>
  </si>
  <si>
    <t>3427101920</t>
  </si>
  <si>
    <t>28423085</t>
  </si>
  <si>
    <t>НОТ "Деминское"</t>
  </si>
  <si>
    <t>3419404060</t>
  </si>
  <si>
    <t>04-09-2002 00:00:00</t>
  </si>
  <si>
    <t>26609792</t>
  </si>
  <si>
    <t>НОТ "Красноярское"</t>
  </si>
  <si>
    <t>3413900383</t>
  </si>
  <si>
    <t>18-06-2003 00:00:00</t>
  </si>
  <si>
    <t>28868997</t>
  </si>
  <si>
    <t>НОТ "Луговопролейское"</t>
  </si>
  <si>
    <t>3402010420</t>
  </si>
  <si>
    <t>30909009</t>
  </si>
  <si>
    <t>НОТ "Наголенское"</t>
  </si>
  <si>
    <t>3413900400</t>
  </si>
  <si>
    <t>15-07-2003 00:00:00</t>
  </si>
  <si>
    <t>29646552</t>
  </si>
  <si>
    <t>НОТ "Новокиевское"</t>
  </si>
  <si>
    <t>3419404007</t>
  </si>
  <si>
    <t>03-09-2002 00:00:00</t>
  </si>
  <si>
    <t>28151047</t>
  </si>
  <si>
    <t>НОТ "Новоникольское"</t>
  </si>
  <si>
    <t>3402010364</t>
  </si>
  <si>
    <t>22-01-2003 00:00:00</t>
  </si>
  <si>
    <t>28985270</t>
  </si>
  <si>
    <t>НОТ "Песчановское"</t>
  </si>
  <si>
    <t>3427102169</t>
  </si>
  <si>
    <t>24-06-2004 00:00:00</t>
  </si>
  <si>
    <t>30898106</t>
  </si>
  <si>
    <t>НОТ "Пимено-Чернянское"</t>
  </si>
  <si>
    <t>3413900489</t>
  </si>
  <si>
    <t>29-12-2003 00:00:00</t>
  </si>
  <si>
    <t>30903587</t>
  </si>
  <si>
    <t>НОТ "Семиченское"</t>
  </si>
  <si>
    <t>3413900432</t>
  </si>
  <si>
    <t>27970005</t>
  </si>
  <si>
    <t>НОТ "Черкесовское"</t>
  </si>
  <si>
    <t>3419009014</t>
  </si>
  <si>
    <t>22-07-2003 00:00:00</t>
  </si>
  <si>
    <t>26371942</t>
  </si>
  <si>
    <t>НП "Исток-5"</t>
  </si>
  <si>
    <t>3418102370</t>
  </si>
  <si>
    <t>26-05-2008 00:00:00</t>
  </si>
  <si>
    <t>27970056</t>
  </si>
  <si>
    <t>НП "Трясиновское"</t>
  </si>
  <si>
    <t>3427007116</t>
  </si>
  <si>
    <t>12-07-2006 00:00:00</t>
  </si>
  <si>
    <t>344301001</t>
  </si>
  <si>
    <t>26786690</t>
  </si>
  <si>
    <t>ОАО "Еланский маслосыркомбинат"</t>
  </si>
  <si>
    <t>3406000261</t>
  </si>
  <si>
    <t>06-12-2002 00:00:00</t>
  </si>
  <si>
    <t>27971634</t>
  </si>
  <si>
    <t>ОАО "Сиротинское"</t>
  </si>
  <si>
    <t>3408010089</t>
  </si>
  <si>
    <t>31-12-2008 00:00:00</t>
  </si>
  <si>
    <t>26559718</t>
  </si>
  <si>
    <t>ОАО "Старополтавское многоотраслевое производственное объединение коммунального хозяйства"</t>
  </si>
  <si>
    <t>3429032076</t>
  </si>
  <si>
    <t>28075520</t>
  </si>
  <si>
    <t>ОНТ "Бобровское"</t>
  </si>
  <si>
    <t>3427008208</t>
  </si>
  <si>
    <t>30982704</t>
  </si>
  <si>
    <t>ОНТ "Бойковское"</t>
  </si>
  <si>
    <t>3405010549</t>
  </si>
  <si>
    <t>31325223</t>
  </si>
  <si>
    <t>ОНТ "Валуевка"</t>
  </si>
  <si>
    <t>3454003618</t>
  </si>
  <si>
    <t>27952438</t>
  </si>
  <si>
    <t>ОНТ "Водолей"</t>
  </si>
  <si>
    <t>3427008286</t>
  </si>
  <si>
    <t>04-05-2012 00:00:00</t>
  </si>
  <si>
    <t>28176430</t>
  </si>
  <si>
    <t>3431005930</t>
  </si>
  <si>
    <t>28007639</t>
  </si>
  <si>
    <t>ОНТ "Волгарь"</t>
  </si>
  <si>
    <t>3405010130</t>
  </si>
  <si>
    <t>ОНТ "Гмелинское"</t>
  </si>
  <si>
    <t>3429030343</t>
  </si>
  <si>
    <t>28053618</t>
  </si>
  <si>
    <t>30851199</t>
  </si>
  <si>
    <t>ОНТ "Горнопролейское"</t>
  </si>
  <si>
    <t>3405010108</t>
  </si>
  <si>
    <t>26-03-2006 00:00:00</t>
  </si>
  <si>
    <t>29645776</t>
  </si>
  <si>
    <t>ОНТ "Исток"</t>
  </si>
  <si>
    <t>3427008230</t>
  </si>
  <si>
    <t>28-06-2011 00:00:00</t>
  </si>
  <si>
    <t>28501350</t>
  </si>
  <si>
    <t>ОНТ "Клетско-Почтовское"</t>
  </si>
  <si>
    <t>3427008198</t>
  </si>
  <si>
    <t>17-02-2011 00:00:00</t>
  </si>
  <si>
    <t>28053688</t>
  </si>
  <si>
    <t>ОНТ "Краснопахаревское"</t>
  </si>
  <si>
    <t>3403019465</t>
  </si>
  <si>
    <t>28869052</t>
  </si>
  <si>
    <t>ОНТ "Крутовское"</t>
  </si>
  <si>
    <t>3427008092</t>
  </si>
  <si>
    <t>13-01-2015 00:00:00</t>
  </si>
  <si>
    <t>27969746</t>
  </si>
  <si>
    <t>ОНТ "Лозновское"</t>
  </si>
  <si>
    <t>3405010316</t>
  </si>
  <si>
    <t>27969756</t>
  </si>
  <si>
    <t>ОНТ "Малоивановское"</t>
  </si>
  <si>
    <t>3405010122</t>
  </si>
  <si>
    <t>28869008</t>
  </si>
  <si>
    <t>ОНТ "Пичуга"</t>
  </si>
  <si>
    <t>3405010250</t>
  </si>
  <si>
    <t>28053700</t>
  </si>
  <si>
    <t>ОНТ "Прямобалкинское"</t>
  </si>
  <si>
    <t>3405010242</t>
  </si>
  <si>
    <t>28221823</t>
  </si>
  <si>
    <t>ОНТ "Солоновское"</t>
  </si>
  <si>
    <t>3430033042</t>
  </si>
  <si>
    <t>28882974</t>
  </si>
  <si>
    <t>ОНТ "Хохлачевскаое"</t>
  </si>
  <si>
    <t>3427008215</t>
  </si>
  <si>
    <t>10-03-2011 00:00:00</t>
  </si>
  <si>
    <t>28151570</t>
  </si>
  <si>
    <t>ОНТ "Царицынское"</t>
  </si>
  <si>
    <t>3403018905</t>
  </si>
  <si>
    <t>30804720</t>
  </si>
  <si>
    <t>3427007420</t>
  </si>
  <si>
    <t>12-07-2007 00:00:00</t>
  </si>
  <si>
    <t>28151193</t>
  </si>
  <si>
    <t>ООО " Управляющая компания №1"</t>
  </si>
  <si>
    <t>3444172984</t>
  </si>
  <si>
    <t>28435831</t>
  </si>
  <si>
    <t>ООО "Аквастрой"</t>
  </si>
  <si>
    <t>3436014656</t>
  </si>
  <si>
    <t>04-08-2004 00:00:00</t>
  </si>
  <si>
    <t>28270454</t>
  </si>
  <si>
    <t>ООО "Алексеевское"</t>
  </si>
  <si>
    <t>3401007200</t>
  </si>
  <si>
    <t>06-07-2009 00:00:00</t>
  </si>
  <si>
    <t>28135864</t>
  </si>
  <si>
    <t>ООО "Алексиковское ЖКХ"</t>
  </si>
  <si>
    <t>3420011667</t>
  </si>
  <si>
    <t>26582102</t>
  </si>
  <si>
    <t>ООО "Ангелина"</t>
  </si>
  <si>
    <t>3402010910</t>
  </si>
  <si>
    <t>12-01-2006 00:00:00</t>
  </si>
  <si>
    <t>26371915</t>
  </si>
  <si>
    <t>ООО "Антиповское благоустройство и жилищно-коммунальное хозяйство"</t>
  </si>
  <si>
    <t>3410103421</t>
  </si>
  <si>
    <t>09-10-2007 00:00:00</t>
  </si>
  <si>
    <t>26409337</t>
  </si>
  <si>
    <t>ООО "Большечапурниковское КХ"</t>
  </si>
  <si>
    <t>3426010860</t>
  </si>
  <si>
    <t>27-04-2005 00:00:00</t>
  </si>
  <si>
    <t>26371879</t>
  </si>
  <si>
    <t>ООО "Бытовик"</t>
  </si>
  <si>
    <t>3401006380</t>
  </si>
  <si>
    <t>29-03-2010 00:00:00</t>
  </si>
  <si>
    <t>26606477</t>
  </si>
  <si>
    <t>ООО "Виктория"</t>
  </si>
  <si>
    <t>3422009247</t>
  </si>
  <si>
    <t>26610450</t>
  </si>
  <si>
    <t>ООО "Водоканал"</t>
  </si>
  <si>
    <t>3439009284</t>
  </si>
  <si>
    <t>343901001</t>
  </si>
  <si>
    <t>04-03-2009 00:00:00</t>
  </si>
  <si>
    <t>26582061</t>
  </si>
  <si>
    <t>ООО "Водолей"</t>
  </si>
  <si>
    <t>3402010893</t>
  </si>
  <si>
    <t>27969938</t>
  </si>
  <si>
    <t>ООО "Водопроводные сети города Урюпинска"</t>
  </si>
  <si>
    <t>3438010248</t>
  </si>
  <si>
    <t>26371989</t>
  </si>
  <si>
    <t>ООО "Водоснабжение"</t>
  </si>
  <si>
    <t>3439008192</t>
  </si>
  <si>
    <t>06-05-2006 00:00:00</t>
  </si>
  <si>
    <t>28003092</t>
  </si>
  <si>
    <t>ООО "Водстрой - 1"</t>
  </si>
  <si>
    <t>3402000895</t>
  </si>
  <si>
    <t>26634967</t>
  </si>
  <si>
    <t>ООО "Водстройсервис"</t>
  </si>
  <si>
    <t>3444181241</t>
  </si>
  <si>
    <t>21-10-2010 00:00:00</t>
  </si>
  <si>
    <t>28053629</t>
  </si>
  <si>
    <t>3457000742</t>
  </si>
  <si>
    <t>345701100</t>
  </si>
  <si>
    <t>30345941</t>
  </si>
  <si>
    <t>ООО "Волгоградская ГРЭС"</t>
  </si>
  <si>
    <t>3461056522</t>
  </si>
  <si>
    <t>346101001</t>
  </si>
  <si>
    <t>30-04-2015 00:00:00</t>
  </si>
  <si>
    <t>28977019</t>
  </si>
  <si>
    <t>ООО "Волжская вода"</t>
  </si>
  <si>
    <t>3435309907</t>
  </si>
  <si>
    <t>14-02-2014 00:00:00</t>
  </si>
  <si>
    <t>26581391</t>
  </si>
  <si>
    <t>ООО "ЖКХ "Захоперский"</t>
  </si>
  <si>
    <t>3401007400</t>
  </si>
  <si>
    <t>09-04-2010 00:00:00</t>
  </si>
  <si>
    <t>26606736</t>
  </si>
  <si>
    <t>ООО "Жилье-Сервис"</t>
  </si>
  <si>
    <t>3423023808</t>
  </si>
  <si>
    <t>28-05-2009 00:00:00</t>
  </si>
  <si>
    <t>26823848</t>
  </si>
  <si>
    <t>ООО "Заречное-Тепловые сети"</t>
  </si>
  <si>
    <t>3426013886</t>
  </si>
  <si>
    <t>02-12-2010 00:00:00</t>
  </si>
  <si>
    <t>28873309</t>
  </si>
  <si>
    <t>ООО "Заречное-водопровод"</t>
  </si>
  <si>
    <t>3426013879</t>
  </si>
  <si>
    <t>26626629</t>
  </si>
  <si>
    <t>ООО "Коммунальное хозяйство "Варваровское"</t>
  </si>
  <si>
    <t>3409013886</t>
  </si>
  <si>
    <t>22-09-2010 00:00:00</t>
  </si>
  <si>
    <t>27871625</t>
  </si>
  <si>
    <t>ООО "Коммунальные сети"</t>
  </si>
  <si>
    <t>3408010836</t>
  </si>
  <si>
    <t>ООО "Коммунальщик"</t>
  </si>
  <si>
    <t>26371984</t>
  </si>
  <si>
    <t>3433100378</t>
  </si>
  <si>
    <t>12-02-2004 00:00:00</t>
  </si>
  <si>
    <t>28981456</t>
  </si>
  <si>
    <t>ООО "Концессии водоснабжения"</t>
  </si>
  <si>
    <t>3460019060</t>
  </si>
  <si>
    <t>346001001</t>
  </si>
  <si>
    <t>16-11-2014 00:00:00</t>
  </si>
  <si>
    <t>27612084</t>
  </si>
  <si>
    <t>ООО "Котово Водоканал"</t>
  </si>
  <si>
    <t>3414505114</t>
  </si>
  <si>
    <t>24-05-2011 00:00:00</t>
  </si>
  <si>
    <t>30829157</t>
  </si>
  <si>
    <t>ООО "ЛУКОЙЛ-Волгограднефтепереработка"</t>
  </si>
  <si>
    <t>3448017919</t>
  </si>
  <si>
    <t>997150001</t>
  </si>
  <si>
    <t>20-06-1997 00:00:00</t>
  </si>
  <si>
    <t>26413215</t>
  </si>
  <si>
    <t>ООО "ЛУКОЙЛ-ЭНЕРГОСЕТИ"</t>
  </si>
  <si>
    <t>5260230051</t>
  </si>
  <si>
    <t>525350001</t>
  </si>
  <si>
    <t>26407725</t>
  </si>
  <si>
    <t>ООО "Ленинский ВодоКанал"</t>
  </si>
  <si>
    <t>3415069189</t>
  </si>
  <si>
    <t>09-04-2008 00:00:00</t>
  </si>
  <si>
    <t>26636865</t>
  </si>
  <si>
    <t>ООО "Монтажник"</t>
  </si>
  <si>
    <t>3419007458</t>
  </si>
  <si>
    <t>02-07-1999 00:00:00</t>
  </si>
  <si>
    <t>05-10-2010 00:00:00</t>
  </si>
  <si>
    <t>30952536</t>
  </si>
  <si>
    <t>ООО "Осока - Лик" (филиал "Осока - Лик Водоканал")</t>
  </si>
  <si>
    <t>7702316304</t>
  </si>
  <si>
    <t>345843002</t>
  </si>
  <si>
    <t>26409449</t>
  </si>
  <si>
    <t>ООО "ПСВС-Сервис"</t>
  </si>
  <si>
    <t>3423018974</t>
  </si>
  <si>
    <t>08-01-2004 00:00:00</t>
  </si>
  <si>
    <t>30851824</t>
  </si>
  <si>
    <t>ООО "Полином"</t>
  </si>
  <si>
    <t>3443932760</t>
  </si>
  <si>
    <t>29-10-2014 00:00:00</t>
  </si>
  <si>
    <t>ООО "Родник"</t>
  </si>
  <si>
    <t>26582020</t>
  </si>
  <si>
    <t>3402010406</t>
  </si>
  <si>
    <t>23-04-2003 00:00:00</t>
  </si>
  <si>
    <t>30344132</t>
  </si>
  <si>
    <t>ООО "Санаторий Эльтон-2"</t>
  </si>
  <si>
    <t>3423020050</t>
  </si>
  <si>
    <t>08-08-2007 00:00:00</t>
  </si>
  <si>
    <t>26379737</t>
  </si>
  <si>
    <t>ООО "Серафимовичские коммунальные системы"</t>
  </si>
  <si>
    <t>3427007155</t>
  </si>
  <si>
    <t>27970096</t>
  </si>
  <si>
    <t>ООО "Сервис-Дом"</t>
  </si>
  <si>
    <t>3403029008</t>
  </si>
  <si>
    <t>26371982</t>
  </si>
  <si>
    <t>ООО "Слободской Водоканал"</t>
  </si>
  <si>
    <t>3428988912</t>
  </si>
  <si>
    <t>02-06-2008 00:00:00</t>
  </si>
  <si>
    <t>30831986</t>
  </si>
  <si>
    <t>ООО "Спецмашстрой"</t>
  </si>
  <si>
    <t>3454001530</t>
  </si>
  <si>
    <t>07-08-2014 00:00:00</t>
  </si>
  <si>
    <t>31225048</t>
  </si>
  <si>
    <t>ООО "Спецмеханизация"</t>
  </si>
  <si>
    <t>3454004731</t>
  </si>
  <si>
    <t>27971666</t>
  </si>
  <si>
    <t>ООО "Строй-Пластерм"</t>
  </si>
  <si>
    <t>3436108350</t>
  </si>
  <si>
    <t>26-08-2010 00:00:00</t>
  </si>
  <si>
    <t>26625266</t>
  </si>
  <si>
    <t>ООО "Суровикинский Водоканал"</t>
  </si>
  <si>
    <t>3430009836</t>
  </si>
  <si>
    <t>26527437</t>
  </si>
  <si>
    <t>ООО "Теплосервис"</t>
  </si>
  <si>
    <t>3421003595</t>
  </si>
  <si>
    <t>25-12-2008 00:00:00</t>
  </si>
  <si>
    <t>28872837</t>
  </si>
  <si>
    <t>ООО "Титан"</t>
  </si>
  <si>
    <t>3448057005</t>
  </si>
  <si>
    <t>28121125</t>
  </si>
  <si>
    <t>ООО "Элеватор Сервис"</t>
  </si>
  <si>
    <t>3445061733</t>
  </si>
  <si>
    <t>344501001</t>
  </si>
  <si>
    <t>15-04-2003 00:00:00</t>
  </si>
  <si>
    <t>28007629</t>
  </si>
  <si>
    <t>ОСНТ "Оленье"</t>
  </si>
  <si>
    <t>3405010933</t>
  </si>
  <si>
    <t>27970071</t>
  </si>
  <si>
    <t>Огородническое товарищесто "Горноводяновское"</t>
  </si>
  <si>
    <t>3405010115</t>
  </si>
  <si>
    <t>27657442</t>
  </si>
  <si>
    <t>ПАО "ФСК ЕЭС"(Волго - Донское ПМЭС)</t>
  </si>
  <si>
    <t>4716016979</t>
  </si>
  <si>
    <t>344131001</t>
  </si>
  <si>
    <t>26842914</t>
  </si>
  <si>
    <t>Приволжская дирекция по тепловодоснабжению структурное подразделение  Центральной дирекции по тепловодоснабжению - филиала ОАО" РЖД"</t>
  </si>
  <si>
    <t>7708503727</t>
  </si>
  <si>
    <t>645445037</t>
  </si>
  <si>
    <t>20-06-2011 00:00:00</t>
  </si>
  <si>
    <t>28423200</t>
  </si>
  <si>
    <t>СОНПГ "Таловское"</t>
  </si>
  <si>
    <t>3406008119</t>
  </si>
  <si>
    <t>26-11-2010 00:00:00</t>
  </si>
  <si>
    <t>28421719</t>
  </si>
  <si>
    <t>СОНТ " Газовик"</t>
  </si>
  <si>
    <t>3410004237</t>
  </si>
  <si>
    <t>01-07-2002 00:00:00</t>
  </si>
  <si>
    <t>26826101</t>
  </si>
  <si>
    <t>СОНТ " Дружба К"</t>
  </si>
  <si>
    <t>3410062711</t>
  </si>
  <si>
    <t>27673994</t>
  </si>
  <si>
    <t>СОНТ " Иловля"</t>
  </si>
  <si>
    <t>3410004357</t>
  </si>
  <si>
    <t>27969995</t>
  </si>
  <si>
    <t>СОНТ "Большеивановский"</t>
  </si>
  <si>
    <t>3408010843</t>
  </si>
  <si>
    <t>27672173</t>
  </si>
  <si>
    <t>СОНТ "Волжанин"</t>
  </si>
  <si>
    <t>3410062020</t>
  </si>
  <si>
    <t>13-09-2006 00:00:00</t>
  </si>
  <si>
    <t>26604131</t>
  </si>
  <si>
    <t>СОНТ "Исток"</t>
  </si>
  <si>
    <t>3418101514</t>
  </si>
  <si>
    <t>22-09-2004 00:00:00</t>
  </si>
  <si>
    <t>27969958</t>
  </si>
  <si>
    <t>СОНТ "Логовский"</t>
  </si>
  <si>
    <t>3408010804</t>
  </si>
  <si>
    <t>27793186</t>
  </si>
  <si>
    <t>СОНТ "Новогригорьевский"</t>
  </si>
  <si>
    <t>3408010794</t>
  </si>
  <si>
    <t>27871742</t>
  </si>
  <si>
    <t>СОНТ "Озерский"</t>
  </si>
  <si>
    <t>3408010787</t>
  </si>
  <si>
    <t>02-06-2011 00:00:00</t>
  </si>
  <si>
    <t>СОНТ "Родник"</t>
  </si>
  <si>
    <t>28236843</t>
  </si>
  <si>
    <t>3431008112</t>
  </si>
  <si>
    <t>27672178</t>
  </si>
  <si>
    <t>СОНТ "Росинка"</t>
  </si>
  <si>
    <t>3410062006</t>
  </si>
  <si>
    <t>27728512</t>
  </si>
  <si>
    <t>СОНТ "Сиротинский"</t>
  </si>
  <si>
    <t>3408010755</t>
  </si>
  <si>
    <t>20-05-2011 00:00:00</t>
  </si>
  <si>
    <t>27970046</t>
  </si>
  <si>
    <t>СОНТ "Трехостровской"</t>
  </si>
  <si>
    <t>3408010748</t>
  </si>
  <si>
    <t>13-05-2011 00:00:00</t>
  </si>
  <si>
    <t>27969777</t>
  </si>
  <si>
    <t>СОНТ "Ширяевский"</t>
  </si>
  <si>
    <t>3408010762</t>
  </si>
  <si>
    <t>30942622</t>
  </si>
  <si>
    <t>СПК ПКО ЛПХ "Родник"</t>
  </si>
  <si>
    <t>3421003387</t>
  </si>
  <si>
    <t>26605939</t>
  </si>
  <si>
    <t>СПОК "Возрождение"</t>
  </si>
  <si>
    <t>3421500734</t>
  </si>
  <si>
    <t>22-10-2004 00:00:00</t>
  </si>
  <si>
    <t>28151099</t>
  </si>
  <si>
    <t>ТОС " Иловатское"</t>
  </si>
  <si>
    <t>3429031675</t>
  </si>
  <si>
    <t>27969878</t>
  </si>
  <si>
    <t>ТОС "3-МБ"</t>
  </si>
  <si>
    <t>3423020010</t>
  </si>
  <si>
    <t>23-04-2007 00:00:00</t>
  </si>
  <si>
    <t>27969828</t>
  </si>
  <si>
    <t>ТОС "Залинейный"</t>
  </si>
  <si>
    <t>3423020003</t>
  </si>
  <si>
    <t>28261287</t>
  </si>
  <si>
    <t>ТОС "Зерновой"</t>
  </si>
  <si>
    <t>3429031280</t>
  </si>
  <si>
    <t>10-12-2006 00:00:00</t>
  </si>
  <si>
    <t>26770623</t>
  </si>
  <si>
    <t>ТОС "Исток -01"</t>
  </si>
  <si>
    <t>3410267966</t>
  </si>
  <si>
    <t>23-11-2009 00:00:00</t>
  </si>
  <si>
    <t>30802248</t>
  </si>
  <si>
    <t>ТОС "Коммунар"</t>
  </si>
  <si>
    <t>3413009522</t>
  </si>
  <si>
    <t>15-05-2007 00:00:00</t>
  </si>
  <si>
    <t>31230159</t>
  </si>
  <si>
    <t>ТОС "Котовский"</t>
  </si>
  <si>
    <t>3431008088</t>
  </si>
  <si>
    <t>26770590</t>
  </si>
  <si>
    <t>ТОС "Мирный"</t>
  </si>
  <si>
    <t>3410267860</t>
  </si>
  <si>
    <t>08-12-2008 00:00:00</t>
  </si>
  <si>
    <t>30406835</t>
  </si>
  <si>
    <t>ТОС "Михайловский"</t>
  </si>
  <si>
    <t>3431008024</t>
  </si>
  <si>
    <t>30400923</t>
  </si>
  <si>
    <t>ТОС "Нижний"</t>
  </si>
  <si>
    <t>3429031587</t>
  </si>
  <si>
    <t>15-12-2006 00:00:00</t>
  </si>
  <si>
    <t>27618149</t>
  </si>
  <si>
    <t>ТОС "Семеновское - 1"</t>
  </si>
  <si>
    <t>3410267853</t>
  </si>
  <si>
    <t>ТОС "Черебаевский"</t>
  </si>
  <si>
    <t>3429031097</t>
  </si>
  <si>
    <t>27969948</t>
  </si>
  <si>
    <t>26770547</t>
  </si>
  <si>
    <t>ТОС п. Госселекстанция</t>
  </si>
  <si>
    <t>3410062775</t>
  </si>
  <si>
    <t>31-05-2007 00:00:00</t>
  </si>
  <si>
    <t>26770599</t>
  </si>
  <si>
    <t>ТОС" Белогорское-07"</t>
  </si>
  <si>
    <t>3410268053</t>
  </si>
  <si>
    <t>10-12-2009 00:00:00</t>
  </si>
  <si>
    <t>28507300</t>
  </si>
  <si>
    <t>ТСН "Радужный"</t>
  </si>
  <si>
    <t>3443905396</t>
  </si>
  <si>
    <t>26603635</t>
  </si>
  <si>
    <t>Товарищество "Исток"</t>
  </si>
  <si>
    <t>3417006071</t>
  </si>
  <si>
    <t>06-07-2010 00:00:00</t>
  </si>
  <si>
    <t>26371950</t>
  </si>
  <si>
    <t>УМП "Новониколаевское МПОКХ"</t>
  </si>
  <si>
    <t>3420000270</t>
  </si>
  <si>
    <t>16-12-1998 00:00:00</t>
  </si>
  <si>
    <t>26409505</t>
  </si>
  <si>
    <t>ФБУ Центр реабилитации Фонда социального страхования Российской Федерации "Волгоград"</t>
  </si>
  <si>
    <t>3447015002</t>
  </si>
  <si>
    <t>344701001</t>
  </si>
  <si>
    <t>30923515</t>
  </si>
  <si>
    <t>ФГБУ "Центральное жилищно-коммунальное управление" Министерства обороны РФ</t>
  </si>
  <si>
    <t>7729314745</t>
  </si>
  <si>
    <t>616543001</t>
  </si>
  <si>
    <t>14-11-2002 00:00:00</t>
  </si>
  <si>
    <t>28465262</t>
  </si>
  <si>
    <t>ФГУП "Калининское"</t>
  </si>
  <si>
    <t>3419004457</t>
  </si>
  <si>
    <t>26322243</t>
  </si>
  <si>
    <t>Филиал "РУСАЛ Волгоград" АО "РУСАЛ Урал"</t>
  </si>
  <si>
    <t>6612005052</t>
  </si>
  <si>
    <t>344102001</t>
  </si>
  <si>
    <t>VS</t>
  </si>
  <si>
    <t>01.01.2020</t>
  </si>
  <si>
    <t>31.12.2020</t>
  </si>
  <si>
    <t>Комитет тарифного регулирования</t>
  </si>
  <si>
    <t>19.12.2019</t>
  </si>
  <si>
    <t>403881,область Волгоградская,район Камышнский,поселок Мичуринский,Совхозная 55</t>
  </si>
  <si>
    <t>Ребенков Артем Викторович</t>
  </si>
  <si>
    <t>Паршикова Нина Геннадьевна</t>
  </si>
  <si>
    <t>экономист</t>
  </si>
  <si>
    <t>(84457)9-04-10</t>
  </si>
  <si>
    <t>gkh-kam@rambler.ru</t>
  </si>
  <si>
    <t>О</t>
  </si>
  <si>
    <t>Камышинский муниципальный район, Мичуринское (18618422);</t>
  </si>
  <si>
    <t>тариф на техническую воду</t>
  </si>
  <si>
    <t>население</t>
  </si>
  <si>
    <t>30.06.2020</t>
  </si>
  <si>
    <t>01.07.2020</t>
  </si>
  <si>
    <t>прочее</t>
  </si>
  <si>
    <t xml:space="preserve">договор оказания услуг по водоснабжению и водоотведению </t>
  </si>
  <si>
    <t>31366458</t>
  </si>
  <si>
    <t>НОТ "Равнинное"</t>
  </si>
  <si>
    <t>3413900425</t>
  </si>
  <si>
    <t>43/71</t>
  </si>
  <si>
    <t>https://portal.eias.ru/Portal/DownloadPage.aspx?type=12&amp;guid=b503d0bd-aded-448b-8b5a-932f9052975c</t>
  </si>
  <si>
    <t>31394284</t>
  </si>
  <si>
    <t>МКУ "Благоустройство" Лемешкинского сельского поселения</t>
  </si>
  <si>
    <t>3453004760</t>
  </si>
  <si>
    <t>18-04-2017 00:00:00</t>
  </si>
  <si>
    <t>МУП "ЖКХ Среднеахтубинского района"</t>
  </si>
  <si>
    <t>31371757</t>
  </si>
  <si>
    <t>НСОТ "Хоперское"</t>
  </si>
  <si>
    <t>3427102218</t>
  </si>
  <si>
    <t>02-03-2005 00:00:00</t>
  </si>
  <si>
    <t>Даниловское</t>
  </si>
  <si>
    <t>17.03.2020 12:29:33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</si>
</sst>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=""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="" xmlns:a16="http://schemas.microsoft.com/office/drawing/2014/main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="" xmlns:a16="http://schemas.microsoft.com/office/drawing/2014/main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="" xmlns:a16="http://schemas.microsoft.com/office/drawing/2014/main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="" xmlns:a16="http://schemas.microsoft.com/office/drawing/2014/main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="" xmlns:a16="http://schemas.microsoft.com/office/drawing/2014/main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="" xmlns:a16="http://schemas.microsoft.com/office/drawing/2014/main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26</xdr:row>
      <xdr:rowOff>0</xdr:rowOff>
    </xdr:from>
    <xdr:to>
      <xdr:col>28</xdr:col>
      <xdr:colOff>228600</xdr:colOff>
      <xdr:row>26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=""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11744325" y="4276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=""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="" xmlns:a16="http://schemas.microsoft.com/office/drawing/2014/main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="" xmlns:a16="http://schemas.microsoft.com/office/drawing/2014/main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="" xmlns:a16="http://schemas.microsoft.com/office/drawing/2014/main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="" xmlns:a16="http://schemas.microsoft.com/office/drawing/2014/main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=""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=""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=""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=""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=""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=""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=""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=""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=""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=""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=""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=""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=""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=""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="" xmlns:a16="http://schemas.microsoft.com/office/drawing/2014/main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="" xmlns:a16="http://schemas.microsoft.com/office/drawing/2014/main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="" xmlns:a16="http://schemas.microsoft.com/office/drawing/2014/main" id="{00000000-0008-0000-14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="" xmlns:a16="http://schemas.microsoft.com/office/drawing/2014/main" id="{00000000-0008-0000-14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="" xmlns:a16="http://schemas.microsoft.com/office/drawing/2014/main" id="{00000000-0008-0000-14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="" xmlns:a16="http://schemas.microsoft.com/office/drawing/2014/main" id="{00000000-0008-0000-14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4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11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="" xmlns:a16="http://schemas.microsoft.com/office/drawing/2014/main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19431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="" xmlns:a16="http://schemas.microsoft.com/office/drawing/2014/main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=""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=""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=""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=""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=""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="" xmlns:a16="http://schemas.microsoft.com/office/drawing/2014/main" id="{00000000-0008-0000-15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="" xmlns:a16="http://schemas.microsoft.com/office/drawing/2014/main" id="{00000000-0008-0000-15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5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="" xmlns:a16="http://schemas.microsoft.com/office/drawing/2014/main" id="{18ECA024-9DCC-488F-A9EF-7ED9018F3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="" xmlns:a16="http://schemas.microsoft.com/office/drawing/2014/main" id="{C05D9F3E-5682-4468-9CD0-28ECF1288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="" xmlns:a16="http://schemas.microsoft.com/office/drawing/2014/main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="" xmlns:a16="http://schemas.microsoft.com/office/drawing/2014/main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="" xmlns:a16="http://schemas.microsoft.com/office/drawing/2014/main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=""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=""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=""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=""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=""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=""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=""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=""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32</xdr:row>
      <xdr:rowOff>2</xdr:rowOff>
    </xdr:from>
    <xdr:to>
      <xdr:col>4</xdr:col>
      <xdr:colOff>3343276</xdr:colOff>
      <xdr:row>33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=""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=""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="" xmlns:a16="http://schemas.microsoft.com/office/drawing/2014/main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="" xmlns:a16="http://schemas.microsoft.com/office/drawing/2014/main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26</xdr:row>
      <xdr:rowOff>0</xdr:rowOff>
    </xdr:from>
    <xdr:to>
      <xdr:col>28</xdr:col>
      <xdr:colOff>228600</xdr:colOff>
      <xdr:row>26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="" xmlns:a16="http://schemas.microsoft.com/office/drawing/2014/main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11744325" y="4514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="" xmlns:a16="http://schemas.microsoft.com/office/drawing/2014/main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="" xmlns:a16="http://schemas.microsoft.com/office/drawing/2014/main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="" xmlns:a16="http://schemas.microsoft.com/office/drawing/2014/main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="" xmlns:a16="http://schemas.microsoft.com/office/drawing/2014/main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="" xmlns:a16="http://schemas.microsoft.com/office/drawing/2014/main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="" xmlns:a16="http://schemas.microsoft.com/office/drawing/2014/main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="" xmlns:a16="http://schemas.microsoft.com/office/drawing/2014/main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="" xmlns:a16="http://schemas.microsoft.com/office/drawing/2014/main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="" xmlns:a16="http://schemas.microsoft.com/office/drawing/2014/main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="" xmlns:a16="http://schemas.microsoft.com/office/drawing/2014/main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="" xmlns:a16="http://schemas.microsoft.com/office/drawing/2014/main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52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4" t="s">
        <v>657</v>
      </c>
    </row>
    <row r="14" spans="1:10">
      <c r="A14" s="4"/>
      <c r="B14" s="4"/>
      <c r="C14" s="4"/>
      <c r="G14" t="s">
        <v>3</v>
      </c>
      <c r="I14" s="4"/>
    </row>
    <row r="15" spans="1:10">
      <c r="A15" s="4"/>
      <c r="B15" s="4"/>
      <c r="G15" t="s">
        <v>433</v>
      </c>
    </row>
    <row r="16" spans="1:10">
      <c r="A16" s="4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4" t="s">
        <v>659</v>
      </c>
      <c r="H19" s="4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4" t="s">
        <v>661</v>
      </c>
      <c r="M5" s="4"/>
      <c r="N5" s="4"/>
      <c r="O5" s="4"/>
      <c r="P5" s="4"/>
      <c r="Q5" s="4"/>
      <c r="R5" s="4"/>
      <c r="S5" s="4"/>
      <c r="T5" s="4"/>
      <c r="U5" s="4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4" t="str">
        <f>IF(NameOrPr_ch="",IF(NameOrPr="","",NameOrPr),NameOrPr_ch)</f>
        <v>Комитет тарифного регулирования</v>
      </c>
      <c r="P7" s="4"/>
      <c r="Q7" s="4"/>
      <c r="R7" s="4"/>
      <c r="S7" s="4"/>
      <c r="T7" s="4"/>
      <c r="U7" s="4"/>
      <c r="V7" s="4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4" t="str">
        <f>IF(datePr_ch="",IF(datePr="","",datePr),datePr_ch)</f>
        <v>19.12.2019</v>
      </c>
      <c r="P8" s="4"/>
      <c r="Q8" s="4"/>
      <c r="R8" s="4"/>
      <c r="S8" s="4"/>
      <c r="T8" s="4"/>
      <c r="U8" s="4"/>
      <c r="V8" s="4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4" t="str">
        <f>IF(numberPr_ch="",IF(numberPr="","",numberPr),numberPr_ch)</f>
        <v>43/71</v>
      </c>
      <c r="P9" s="4"/>
      <c r="Q9" s="4"/>
      <c r="R9" s="4"/>
      <c r="S9" s="4"/>
      <c r="T9" s="4"/>
      <c r="U9" s="4"/>
      <c r="V9" s="4"/>
    </row>
    <row r="10" spans="12:23">
      <c r="M10" t="s">
        <v>558</v>
      </c>
      <c r="O10" s="4" t="str">
        <f>IF(IstPub_ch="",IF(IstPub="","",IstPub),IstPub_ch)</f>
        <v>Комитет тарифного регулирования</v>
      </c>
      <c r="P10" s="4"/>
      <c r="Q10" s="4"/>
      <c r="R10" s="4"/>
      <c r="S10" s="4"/>
      <c r="T10" s="4"/>
      <c r="U10" s="4"/>
      <c r="V10" s="4"/>
    </row>
    <row r="11" spans="12:23" ht="15.75" hidden="1" customHeight="1">
      <c r="L11" s="4"/>
      <c r="M11" s="4"/>
      <c r="U11" t="s">
        <v>367</v>
      </c>
    </row>
    <row r="12" spans="12:23">
      <c r="O12" s="4"/>
      <c r="P12" s="4"/>
      <c r="Q12" s="4"/>
      <c r="R12" s="4"/>
      <c r="S12" s="4"/>
      <c r="T12" s="4"/>
      <c r="U12" s="4"/>
    </row>
    <row r="13" spans="12:23" ht="15" customHeight="1">
      <c r="L13" s="4" t="s">
        <v>492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 t="s">
        <v>493</v>
      </c>
    </row>
    <row r="14" spans="12:23" ht="15" customHeight="1">
      <c r="L14" s="4" t="s">
        <v>91</v>
      </c>
      <c r="M14" s="4" t="s">
        <v>410</v>
      </c>
      <c r="N14" s="4"/>
      <c r="O14" s="4" t="s">
        <v>516</v>
      </c>
      <c r="P14" s="4"/>
      <c r="Q14" s="4"/>
      <c r="R14" s="4"/>
      <c r="S14" s="4"/>
      <c r="T14" s="4"/>
      <c r="U14" s="4" t="s">
        <v>329</v>
      </c>
      <c r="V14" s="4" t="s">
        <v>263</v>
      </c>
      <c r="W14" s="4"/>
    </row>
    <row r="15" spans="12:23" ht="14.25" customHeight="1">
      <c r="L15" s="4"/>
      <c r="M15" s="4"/>
      <c r="N15" s="4"/>
      <c r="O15" t="s">
        <v>517</v>
      </c>
      <c r="P15" s="4" t="s">
        <v>259</v>
      </c>
      <c r="Q15" s="4"/>
      <c r="R15" s="4" t="s">
        <v>518</v>
      </c>
      <c r="S15" s="4"/>
      <c r="T15" s="4"/>
      <c r="U15" s="4"/>
      <c r="V15" s="4"/>
      <c r="W15" s="4"/>
    </row>
    <row r="16" spans="12:23" ht="33.75" customHeight="1">
      <c r="L16" s="4"/>
      <c r="M16" s="4"/>
      <c r="N16" s="4"/>
      <c r="O16" t="s">
        <v>519</v>
      </c>
      <c r="P16" t="s">
        <v>520</v>
      </c>
      <c r="Q16" t="s">
        <v>390</v>
      </c>
      <c r="R16" t="s">
        <v>262</v>
      </c>
      <c r="S16" s="4" t="s">
        <v>261</v>
      </c>
      <c r="T16" s="4"/>
      <c r="U16" s="4"/>
      <c r="V16" s="4"/>
      <c r="W16" s="4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4">
        <f ca="1">OFFSET(S17,0,-1)+1</f>
        <v>7</v>
      </c>
      <c r="T17" s="4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4">
        <v>1</v>
      </c>
      <c r="L18">
        <f>mergeValue(A18)</f>
        <v>1</v>
      </c>
      <c r="M18" t="s">
        <v>22</v>
      </c>
      <c r="O18" s="4"/>
      <c r="P18" s="4"/>
      <c r="Q18" s="4"/>
      <c r="R18" s="4"/>
      <c r="S18" s="4"/>
      <c r="T18" s="4"/>
      <c r="U18" s="4"/>
      <c r="V18" s="4"/>
      <c r="W18" t="s">
        <v>525</v>
      </c>
    </row>
    <row r="19" spans="1:26">
      <c r="A19" s="4"/>
      <c r="B19" s="4">
        <v>1</v>
      </c>
      <c r="L19" t="str">
        <f>mergeValue(A19) &amp;"."&amp; mergeValue(B19)</f>
        <v>1.1</v>
      </c>
      <c r="M19" t="s">
        <v>17</v>
      </c>
      <c r="O19" s="4"/>
      <c r="P19" s="4"/>
      <c r="Q19" s="4"/>
      <c r="R19" s="4"/>
      <c r="S19" s="4"/>
      <c r="T19" s="4"/>
      <c r="U19" s="4"/>
      <c r="V19" s="4"/>
      <c r="W19" t="s">
        <v>526</v>
      </c>
    </row>
    <row r="20" spans="1:26">
      <c r="A20" s="4"/>
      <c r="B20" s="4"/>
      <c r="C20" s="4">
        <v>1</v>
      </c>
      <c r="L20" t="str">
        <f>mergeValue(A20) &amp;"."&amp; mergeValue(B20)&amp;"."&amp; mergeValue(C20)</f>
        <v>1.1.1</v>
      </c>
      <c r="M20" t="s">
        <v>387</v>
      </c>
      <c r="O20" s="4"/>
      <c r="P20" s="4"/>
      <c r="Q20" s="4"/>
      <c r="R20" s="4"/>
      <c r="S20" s="4"/>
      <c r="T20" s="4"/>
      <c r="U20" s="4"/>
      <c r="V20" s="4"/>
      <c r="W20" t="s">
        <v>662</v>
      </c>
    </row>
    <row r="21" spans="1:26">
      <c r="A21" s="4"/>
      <c r="B21" s="4"/>
      <c r="C21" s="4"/>
      <c r="D21" s="4">
        <v>1</v>
      </c>
      <c r="I21" s="4"/>
      <c r="L21" t="str">
        <f>mergeValue(A21) &amp;"."&amp; mergeValue(B21)&amp;"."&amp; mergeValue(C21)&amp;"."&amp; mergeValue(D21)</f>
        <v>1.1.1.1</v>
      </c>
      <c r="M21" t="s">
        <v>411</v>
      </c>
      <c r="O21" s="4"/>
      <c r="P21" s="4"/>
      <c r="Q21" s="4"/>
      <c r="R21" s="4"/>
      <c r="S21" s="4"/>
      <c r="T21" s="4"/>
      <c r="U21" s="4"/>
      <c r="V21" s="4"/>
      <c r="W21" t="s">
        <v>663</v>
      </c>
    </row>
    <row r="22" spans="1:26">
      <c r="A22" s="4"/>
      <c r="B22" s="4"/>
      <c r="C22" s="4"/>
      <c r="D22" s="4"/>
      <c r="E22" s="4">
        <v>1</v>
      </c>
      <c r="I22" s="4"/>
      <c r="J22" s="4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4"/>
      <c r="P22" s="4"/>
      <c r="Q22" s="4"/>
      <c r="R22" s="4"/>
      <c r="S22" s="4"/>
      <c r="T22" s="4"/>
      <c r="U22" s="4"/>
      <c r="V22" s="4"/>
      <c r="W22" t="s">
        <v>527</v>
      </c>
      <c r="Y22" t="str">
        <f>strCheckUnique(Z22:Z25)</f>
        <v/>
      </c>
    </row>
    <row r="23" spans="1:26" ht="66" customHeight="1">
      <c r="A23" s="4"/>
      <c r="B23" s="4"/>
      <c r="C23" s="4"/>
      <c r="D23" s="4"/>
      <c r="E23" s="4"/>
      <c r="F23">
        <v>1</v>
      </c>
      <c r="I23" s="4"/>
      <c r="J23" s="4"/>
      <c r="L23" t="str">
        <f>mergeValue(A23) &amp;"."&amp; mergeValue(B23)&amp;"."&amp; mergeValue(C23)&amp;"."&amp; mergeValue(D23)&amp;"."&amp; mergeValue(E23)&amp;"."&amp; mergeValue(F23)</f>
        <v>1.1.1.1.1.1</v>
      </c>
      <c r="N23" s="4"/>
      <c r="R23" s="4"/>
      <c r="S23" s="4" t="s">
        <v>84</v>
      </c>
      <c r="T23" s="4"/>
      <c r="U23" s="4" t="s">
        <v>85</v>
      </c>
      <c r="W23" s="4" t="s">
        <v>528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4"/>
      <c r="B24" s="4"/>
      <c r="C24" s="4"/>
      <c r="D24" s="4"/>
      <c r="E24" s="4"/>
      <c r="I24" s="4"/>
      <c r="J24" s="4"/>
      <c r="N24" s="4"/>
      <c r="Q24" t="str">
        <f>R23 &amp; "-" &amp; T23</f>
        <v>-</v>
      </c>
      <c r="R24" s="4"/>
      <c r="S24" s="4"/>
      <c r="T24" s="4"/>
      <c r="U24" s="4"/>
      <c r="W24" s="4"/>
    </row>
    <row r="25" spans="1:26" ht="15" customHeight="1">
      <c r="A25" s="4"/>
      <c r="B25" s="4"/>
      <c r="C25" s="4"/>
      <c r="D25" s="4"/>
      <c r="E25" s="4"/>
      <c r="I25" s="4"/>
      <c r="J25" s="4"/>
      <c r="M25" t="s">
        <v>412</v>
      </c>
      <c r="W25" s="4"/>
    </row>
    <row r="26" spans="1:26">
      <c r="A26" s="4"/>
      <c r="B26" s="4"/>
      <c r="C26" s="4"/>
      <c r="D26" s="4"/>
      <c r="I26" s="4"/>
      <c r="M26" t="s">
        <v>12</v>
      </c>
    </row>
    <row r="27" spans="1:26">
      <c r="A27" s="4"/>
      <c r="B27" s="4"/>
      <c r="C27" s="4"/>
      <c r="M27" t="s">
        <v>413</v>
      </c>
    </row>
    <row r="28" spans="1:26">
      <c r="A28" s="4"/>
      <c r="B28" s="4"/>
      <c r="M28" t="s">
        <v>388</v>
      </c>
    </row>
    <row r="29" spans="1:26">
      <c r="A29" s="4"/>
      <c r="M29" t="s">
        <v>20</v>
      </c>
    </row>
    <row r="30" spans="1:26">
      <c r="M30" t="s">
        <v>297</v>
      </c>
    </row>
    <row r="31" spans="1:26" ht="3" customHeight="1"/>
    <row r="32" spans="1:26" ht="48.95" customHeight="1">
      <c r="M32" s="4" t="s">
        <v>686</v>
      </c>
      <c r="N32" s="4"/>
      <c r="O32" s="4"/>
      <c r="P32" s="4"/>
      <c r="Q32" s="4"/>
      <c r="R32" s="4"/>
      <c r="S32" s="4"/>
      <c r="T32" s="4"/>
      <c r="U32" s="4"/>
      <c r="V32" s="4"/>
    </row>
  </sheetData>
  <sheetProtection password="FA9C" sheet="1" objects="1" scenarios="1" formatColumns="0" formatRows="0"/>
  <dataConsolidate leftLabels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0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53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H8" t="str">
        <f>IF('Перечень тарифов'!R21="","наименование отсутствует","" &amp; 'Перечень тарифов'!R21 &amp; "")</f>
        <v>наименование отсутствует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H12" t="str">
        <f>IF(Территории!H13="","","" &amp; Территории!H13 &amp; "")</f>
        <v>Камышинский муниципальный район</v>
      </c>
      <c r="I12" t="s">
        <v>557</v>
      </c>
    </row>
    <row r="13" spans="1:10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H13" t="str">
        <f>IF(Территории!R14="","","" &amp; Территории!R14 &amp; "")</f>
        <v>Мичуринское (18618422)</v>
      </c>
      <c r="I13" t="s">
        <v>657</v>
      </c>
    </row>
    <row r="14" spans="1:10" ht="3" customHeight="1"/>
    <row r="15" spans="1:10" ht="15" customHeight="1">
      <c r="G15" s="4" t="s">
        <v>659</v>
      </c>
      <c r="H15" s="4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G33"/>
  <sheetViews>
    <sheetView showGridLines="0" topLeftCell="I21" workbookViewId="0">
      <selection activeCell="O26" sqref="O26:AC26"/>
    </sheetView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42578125" hidden="1" customWidth="1"/>
    <col min="15" max="15" width="20.7109375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customWidth="1"/>
    <col min="22" max="22" width="20.7109375" customWidth="1"/>
    <col min="23" max="24" width="23.7109375" hidden="1" customWidth="1"/>
    <col min="25" max="25" width="11.7109375" customWidth="1"/>
    <col min="26" max="26" width="3.7109375" customWidth="1"/>
    <col min="27" max="27" width="11.7109375" customWidth="1"/>
    <col min="28" max="28" width="8.5703125" hidden="1" customWidth="1"/>
    <col min="29" max="29" width="4.7109375" customWidth="1"/>
    <col min="30" max="30" width="115.7109375" customWidth="1"/>
  </cols>
  <sheetData>
    <row r="1" spans="12:30" ht="14.25" hidden="1" customHeight="1"/>
    <row r="2" spans="12:30" ht="14.25" hidden="1" customHeight="1"/>
    <row r="3" spans="12:30" ht="14.25" hidden="1" customHeight="1"/>
    <row r="4" spans="12:30" ht="3" customHeight="1"/>
    <row r="5" spans="12:30" ht="24.95" customHeight="1">
      <c r="L5" s="4" t="s">
        <v>661</v>
      </c>
      <c r="M5" s="4"/>
      <c r="N5" s="4"/>
      <c r="O5" s="4"/>
      <c r="P5" s="4"/>
      <c r="Q5" s="4"/>
      <c r="R5" s="4"/>
      <c r="S5" s="4"/>
      <c r="T5" s="4"/>
      <c r="U5" s="4"/>
    </row>
    <row r="6" spans="12:30" ht="3" customHeight="1"/>
    <row r="7" spans="12:30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4" t="str">
        <f>IF(NameOrPr_ch="",IF(NameOrPr="","",NameOrPr),NameOrPr_ch)</f>
        <v>Комитет тарифного регулирования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2:30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4" t="str">
        <f>IF(datePr_ch="",IF(datePr="","",datePr),datePr_ch)</f>
        <v>19.12.2019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2:30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4" t="str">
        <f>IF(numberPr_ch="",IF(numberPr="","",numberPr),numberPr_ch)</f>
        <v>43/71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2:30">
      <c r="M10" t="s">
        <v>558</v>
      </c>
      <c r="O10" s="4" t="str">
        <f>IF(IstPub_ch="",IF(IstPub="","",IstPub),IstPub_ch)</f>
        <v>Комитет тарифного регулирования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2:30" ht="11.25" hidden="1" customHeight="1">
      <c r="L11" s="4"/>
      <c r="M11" s="4"/>
      <c r="U11" t="s">
        <v>367</v>
      </c>
      <c r="AB11" t="s">
        <v>367</v>
      </c>
    </row>
    <row r="12" spans="12:30">
      <c r="O12" s="4"/>
      <c r="P12" s="4"/>
      <c r="Q12" s="4"/>
      <c r="R12" s="4"/>
      <c r="S12" s="4"/>
      <c r="T12" s="4"/>
      <c r="U12" s="4"/>
      <c r="V12" s="4" t="s">
        <v>2409</v>
      </c>
      <c r="W12" s="4"/>
      <c r="X12" s="4"/>
      <c r="Y12" s="4"/>
      <c r="Z12" s="4"/>
      <c r="AA12" s="4"/>
      <c r="AB12" s="4"/>
    </row>
    <row r="13" spans="12:30" ht="15" customHeight="1">
      <c r="L13" s="4" t="s">
        <v>492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493</v>
      </c>
    </row>
    <row r="14" spans="12:30" ht="15" customHeight="1">
      <c r="L14" s="4" t="s">
        <v>91</v>
      </c>
      <c r="M14" s="4" t="s">
        <v>410</v>
      </c>
      <c r="N14" s="4"/>
      <c r="O14" s="4" t="s">
        <v>516</v>
      </c>
      <c r="P14" s="4"/>
      <c r="Q14" s="4"/>
      <c r="R14" s="4"/>
      <c r="S14" s="4"/>
      <c r="T14" s="4"/>
      <c r="U14" s="4" t="s">
        <v>329</v>
      </c>
      <c r="V14" s="4" t="s">
        <v>516</v>
      </c>
      <c r="W14" s="4"/>
      <c r="X14" s="4"/>
      <c r="Y14" s="4"/>
      <c r="Z14" s="4"/>
      <c r="AA14" s="4"/>
      <c r="AB14" s="4" t="s">
        <v>329</v>
      </c>
      <c r="AC14" s="4" t="s">
        <v>263</v>
      </c>
      <c r="AD14" s="4"/>
    </row>
    <row r="15" spans="12:30" ht="14.25" customHeight="1">
      <c r="L15" s="4"/>
      <c r="M15" s="4"/>
      <c r="N15" s="4"/>
      <c r="O15" t="s">
        <v>517</v>
      </c>
      <c r="P15" s="4" t="s">
        <v>259</v>
      </c>
      <c r="Q15" s="4"/>
      <c r="R15" s="4" t="s">
        <v>518</v>
      </c>
      <c r="S15" s="4"/>
      <c r="T15" s="4"/>
      <c r="U15" s="4"/>
      <c r="V15" t="s">
        <v>517</v>
      </c>
      <c r="W15" s="4" t="s">
        <v>259</v>
      </c>
      <c r="X15" s="4"/>
      <c r="Y15" s="4" t="s">
        <v>518</v>
      </c>
      <c r="Z15" s="4"/>
      <c r="AA15" s="4"/>
      <c r="AB15" s="4"/>
      <c r="AC15" s="4"/>
      <c r="AD15" s="4"/>
    </row>
    <row r="16" spans="12:30" ht="33.75" customHeight="1">
      <c r="L16" s="4"/>
      <c r="M16" s="4"/>
      <c r="N16" s="4"/>
      <c r="O16" t="s">
        <v>519</v>
      </c>
      <c r="P16" t="s">
        <v>520</v>
      </c>
      <c r="Q16" t="s">
        <v>390</v>
      </c>
      <c r="R16" t="s">
        <v>262</v>
      </c>
      <c r="S16" s="4" t="s">
        <v>261</v>
      </c>
      <c r="T16" s="4"/>
      <c r="U16" s="4"/>
      <c r="V16" t="s">
        <v>519</v>
      </c>
      <c r="W16" t="s">
        <v>520</v>
      </c>
      <c r="X16" t="s">
        <v>390</v>
      </c>
      <c r="Y16" t="s">
        <v>262</v>
      </c>
      <c r="Z16" s="4" t="s">
        <v>261</v>
      </c>
      <c r="AA16" s="4"/>
      <c r="AB16" s="4"/>
      <c r="AC16" s="4"/>
      <c r="AD16" s="4"/>
    </row>
    <row r="17" spans="1:33" ht="12" customHeight="1">
      <c r="K17">
        <v>1</v>
      </c>
      <c r="L17" t="s">
        <v>92</v>
      </c>
      <c r="M17" t="s">
        <v>51</v>
      </c>
      <c r="N17" t="s">
        <v>51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4">
        <f ca="1">OFFSET(S17,0,-1)+1</f>
        <v>7</v>
      </c>
      <c r="T17" s="4"/>
      <c r="U17">
        <f ca="1">OFFSET(U17,0,-2)+1</f>
        <v>8</v>
      </c>
      <c r="V17">
        <f ca="1">OFFSET(V17,0,-1)+1</f>
        <v>9</v>
      </c>
      <c r="W17">
        <f ca="1">OFFSET(W17,0,-1)+1</f>
        <v>10</v>
      </c>
      <c r="X17">
        <f ca="1">OFFSET(X17,0,-1)+1</f>
        <v>11</v>
      </c>
      <c r="Y17">
        <f ca="1">OFFSET(Y17,0,-1)+1</f>
        <v>12</v>
      </c>
      <c r="Z17" s="4">
        <f ca="1">OFFSET(Z17,0,-1)+1</f>
        <v>13</v>
      </c>
      <c r="AA17" s="4"/>
      <c r="AB17">
        <f ca="1">OFFSET(AB17,0,-2)+1</f>
        <v>14</v>
      </c>
      <c r="AC17">
        <f ca="1">OFFSET(AC17,0,-1)</f>
        <v>14</v>
      </c>
      <c r="AD17">
        <f ca="1">OFFSET(AD17,0,-1)+1</f>
        <v>15</v>
      </c>
    </row>
    <row r="18" spans="1:33">
      <c r="A18" s="4">
        <v>1</v>
      </c>
      <c r="L18">
        <f>mergeValue(A18)</f>
        <v>1</v>
      </c>
      <c r="M18" t="s">
        <v>22</v>
      </c>
      <c r="O18" s="4" t="str">
        <f>IF('Перечень тарифов'!J21="","","" &amp; 'Перечень тарифов'!J21 &amp; "")</f>
        <v>Тариф на холодную воду питьевую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t="s">
        <v>525</v>
      </c>
    </row>
    <row r="19" spans="1:33" hidden="1">
      <c r="A19" s="4"/>
      <c r="B19" s="4">
        <v>1</v>
      </c>
      <c r="L19" t="str">
        <f>mergeValue(A19) &amp;"."&amp; mergeValue(B19)</f>
        <v>1.1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33" hidden="1">
      <c r="A20" s="4"/>
      <c r="B20" s="4"/>
      <c r="C20" s="4">
        <v>1</v>
      </c>
      <c r="L20" t="str">
        <f>mergeValue(A20) &amp;"."&amp; mergeValue(B20)&amp;"."&amp; mergeValue(C20)</f>
        <v>1.1.1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33">
      <c r="A21" s="4"/>
      <c r="B21" s="4"/>
      <c r="C21" s="4"/>
      <c r="D21" s="4">
        <v>1</v>
      </c>
      <c r="I21" s="4"/>
      <c r="L21" t="str">
        <f>mergeValue(A21) &amp;"."&amp; mergeValue(B21)&amp;"."&amp; mergeValue(C21)&amp;"."&amp; mergeValue(D21)</f>
        <v>1.1.1.1</v>
      </c>
      <c r="M21" t="s">
        <v>411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t="s">
        <v>663</v>
      </c>
    </row>
    <row r="22" spans="1:33">
      <c r="A22" s="4"/>
      <c r="B22" s="4"/>
      <c r="C22" s="4"/>
      <c r="D22" s="4"/>
      <c r="E22" s="4">
        <v>1</v>
      </c>
      <c r="I22" s="4"/>
      <c r="J22" s="4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4" t="s">
        <v>697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t="s">
        <v>527</v>
      </c>
      <c r="AF22" t="str">
        <f>strCheckUnique(AG22:AG25)</f>
        <v/>
      </c>
    </row>
    <row r="23" spans="1:33" ht="66" customHeight="1">
      <c r="A23" s="4"/>
      <c r="B23" s="4"/>
      <c r="C23" s="4"/>
      <c r="D23" s="4"/>
      <c r="E23" s="4"/>
      <c r="F23">
        <v>1</v>
      </c>
      <c r="I23" s="4"/>
      <c r="J23" s="4"/>
      <c r="L23" t="str">
        <f>mergeValue(A23) &amp;"."&amp; mergeValue(B23)&amp;"."&amp; mergeValue(C23)&amp;"."&amp; mergeValue(D23)&amp;"."&amp; mergeValue(E23)&amp;"."&amp; mergeValue(F23)</f>
        <v>1.1.1.1.1.1</v>
      </c>
      <c r="M23" t="s">
        <v>2412</v>
      </c>
      <c r="O23">
        <v>30.74</v>
      </c>
      <c r="R23" s="4" t="s">
        <v>2399</v>
      </c>
      <c r="S23" s="4" t="s">
        <v>84</v>
      </c>
      <c r="T23" s="4" t="s">
        <v>2413</v>
      </c>
      <c r="U23" s="4" t="s">
        <v>84</v>
      </c>
      <c r="V23">
        <v>31.96</v>
      </c>
      <c r="Y23" s="4" t="s">
        <v>2414</v>
      </c>
      <c r="Z23" s="4" t="s">
        <v>84</v>
      </c>
      <c r="AA23" s="4" t="s">
        <v>2400</v>
      </c>
      <c r="AB23" s="4" t="s">
        <v>85</v>
      </c>
      <c r="AD23" s="4" t="s">
        <v>528</v>
      </c>
      <c r="AE23" t="str">
        <f>strCheckDate(O24:AC24)</f>
        <v/>
      </c>
      <c r="AG23" t="str">
        <f>IF(M23="","",M23 )</f>
        <v>население</v>
      </c>
    </row>
    <row r="24" spans="1:33" ht="14.25" hidden="1" customHeight="1">
      <c r="A24" s="4"/>
      <c r="B24" s="4"/>
      <c r="C24" s="4"/>
      <c r="D24" s="4"/>
      <c r="E24" s="4"/>
      <c r="I24" s="4"/>
      <c r="J24" s="4"/>
      <c r="Q24" t="str">
        <f>R23 &amp; "-" &amp; T23</f>
        <v>01.01.2020-30.06.2020</v>
      </c>
      <c r="R24" s="4"/>
      <c r="S24" s="4"/>
      <c r="T24" s="4"/>
      <c r="U24" s="4"/>
      <c r="X24" t="str">
        <f>Y23 &amp; "-" &amp; AA23</f>
        <v>01.07.2020-31.12.2020</v>
      </c>
      <c r="Y24" s="4"/>
      <c r="Z24" s="4"/>
      <c r="AA24" s="4"/>
      <c r="AB24" s="4"/>
      <c r="AD24" s="4"/>
    </row>
    <row r="25" spans="1:33" ht="15" customHeight="1">
      <c r="A25" s="4"/>
      <c r="B25" s="4"/>
      <c r="C25" s="4"/>
      <c r="D25" s="4"/>
      <c r="E25" s="4"/>
      <c r="I25" s="4"/>
      <c r="J25" s="4"/>
      <c r="M25" t="s">
        <v>412</v>
      </c>
      <c r="AD25" s="4"/>
    </row>
    <row r="26" spans="1:33">
      <c r="A26" s="4"/>
      <c r="B26" s="4"/>
      <c r="C26" s="4"/>
      <c r="D26" s="4"/>
      <c r="E26" s="4">
        <v>2</v>
      </c>
      <c r="I26" s="4"/>
      <c r="J26" s="4" t="s">
        <v>2409</v>
      </c>
      <c r="L26" t="str">
        <f>mergeValue(A26) &amp;"."&amp; mergeValue(B26)&amp;"."&amp; mergeValue(C26)&amp;"."&amp; mergeValue(D26)&amp;"."&amp; mergeValue(E26)</f>
        <v>1.1.1.1.2</v>
      </c>
      <c r="M26" t="s">
        <v>9</v>
      </c>
      <c r="O26" s="4" t="s">
        <v>292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t="s">
        <v>527</v>
      </c>
      <c r="AF26" t="str">
        <f>strCheckUnique(AG26:AG29)</f>
        <v/>
      </c>
    </row>
    <row r="27" spans="1:33" ht="66" customHeight="1">
      <c r="A27" s="4"/>
      <c r="B27" s="4"/>
      <c r="C27" s="4"/>
      <c r="D27" s="4"/>
      <c r="E27" s="4"/>
      <c r="F27">
        <v>1</v>
      </c>
      <c r="I27" s="4"/>
      <c r="J27" s="4"/>
      <c r="L27" t="str">
        <f>mergeValue(A27) &amp;"."&amp; mergeValue(B27)&amp;"."&amp; mergeValue(C27)&amp;"."&amp; mergeValue(D27)&amp;"."&amp; mergeValue(E27)&amp;"."&amp; mergeValue(F27)</f>
        <v>1.1.1.1.2.1</v>
      </c>
      <c r="M27" t="s">
        <v>2415</v>
      </c>
      <c r="O27">
        <v>30.74</v>
      </c>
      <c r="R27" s="4" t="s">
        <v>2399</v>
      </c>
      <c r="S27" s="4" t="s">
        <v>84</v>
      </c>
      <c r="T27" s="4" t="s">
        <v>2413</v>
      </c>
      <c r="U27" s="4" t="s">
        <v>84</v>
      </c>
      <c r="V27">
        <v>31.96</v>
      </c>
      <c r="Y27" s="4" t="s">
        <v>2414</v>
      </c>
      <c r="Z27" s="4" t="s">
        <v>84</v>
      </c>
      <c r="AA27" s="4" t="s">
        <v>2400</v>
      </c>
      <c r="AB27" s="4" t="s">
        <v>85</v>
      </c>
      <c r="AD27" s="4" t="s">
        <v>528</v>
      </c>
      <c r="AE27" t="str">
        <f>strCheckDate(O28:AC28)</f>
        <v/>
      </c>
      <c r="AG27" t="str">
        <f>IF(M27="","",M27 )</f>
        <v>прочее</v>
      </c>
    </row>
    <row r="28" spans="1:33" ht="14.25" hidden="1" customHeight="1">
      <c r="A28" s="4"/>
      <c r="B28" s="4"/>
      <c r="C28" s="4"/>
      <c r="D28" s="4"/>
      <c r="E28" s="4"/>
      <c r="I28" s="4"/>
      <c r="J28" s="4"/>
      <c r="Q28" t="str">
        <f>R27 &amp; "-" &amp; T27</f>
        <v>01.01.2020-30.06.2020</v>
      </c>
      <c r="R28" s="4"/>
      <c r="S28" s="4"/>
      <c r="T28" s="4"/>
      <c r="U28" s="4"/>
      <c r="X28" t="str">
        <f>Y27 &amp; "-" &amp; AA27</f>
        <v>01.07.2020-31.12.2020</v>
      </c>
      <c r="Y28" s="4"/>
      <c r="Z28" s="4"/>
      <c r="AA28" s="4"/>
      <c r="AB28" s="4"/>
      <c r="AD28" s="4"/>
    </row>
    <row r="29" spans="1:33" ht="15" customHeight="1">
      <c r="A29" s="4"/>
      <c r="B29" s="4"/>
      <c r="C29" s="4"/>
      <c r="D29" s="4"/>
      <c r="E29" s="4"/>
      <c r="I29" s="4"/>
      <c r="J29" s="4"/>
      <c r="M29" t="s">
        <v>412</v>
      </c>
      <c r="AD29" s="4"/>
    </row>
    <row r="30" spans="1:33">
      <c r="A30" s="4"/>
      <c r="B30" s="4"/>
      <c r="C30" s="4"/>
      <c r="D30" s="4"/>
      <c r="I30" s="4"/>
      <c r="M30" t="s">
        <v>12</v>
      </c>
    </row>
    <row r="31" spans="1:33">
      <c r="A31" s="4"/>
      <c r="B31" s="4"/>
      <c r="C31" s="4"/>
      <c r="M31" t="s">
        <v>413</v>
      </c>
    </row>
    <row r="32" spans="1:33" ht="3" customHeight="1"/>
    <row r="33" spans="13:29" ht="48.95" customHeight="1">
      <c r="M33" s="4" t="s">
        <v>686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</sheetData>
  <sheetProtection sheet="1" objects="1" scenarios="1" formatColumns="0" formatRows="0"/>
  <dataConsolidate leftLabels="1"/>
  <mergeCells count="60">
    <mergeCell ref="AD27:AD29"/>
    <mergeCell ref="V12:AB12"/>
    <mergeCell ref="V14:AA1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Y27:Y28"/>
    <mergeCell ref="Z27:Z28"/>
    <mergeCell ref="AA27:AA28"/>
    <mergeCell ref="AB27:AB28"/>
    <mergeCell ref="O26:AC26"/>
    <mergeCell ref="R27:R28"/>
    <mergeCell ref="S27:S28"/>
    <mergeCell ref="T27:T28"/>
    <mergeCell ref="U27:U28"/>
    <mergeCell ref="M33:AC33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  <mergeCell ref="AD13:AD16"/>
    <mergeCell ref="O19:AC19"/>
    <mergeCell ref="E22:E25"/>
    <mergeCell ref="O18:AC18"/>
    <mergeCell ref="AD23:AD25"/>
    <mergeCell ref="R23:R24"/>
    <mergeCell ref="S23:S24"/>
    <mergeCell ref="O8:AC8"/>
    <mergeCell ref="O9:AC9"/>
    <mergeCell ref="O10:AC10"/>
    <mergeCell ref="J22:J25"/>
    <mergeCell ref="A18:A31"/>
    <mergeCell ref="B19:B31"/>
    <mergeCell ref="C20:C31"/>
    <mergeCell ref="D21:D30"/>
    <mergeCell ref="I21:I30"/>
    <mergeCell ref="O12:U12"/>
    <mergeCell ref="AC14:AC16"/>
    <mergeCell ref="O14:T14"/>
    <mergeCell ref="R15:T15"/>
    <mergeCell ref="O20:AC20"/>
    <mergeCell ref="E26:E29"/>
    <mergeCell ref="J26:J29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sqref="S25 S29:S31 Z25 Z29:Z31"/>
    <dataValidation allowBlank="1" promptTitle="checkPeriodRange" sqref="Q24 Q28 X28 X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Y27 AA27:AA28 Y23 AA23:AA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type="list" allowBlank="1" showInputMessage="1" showErrorMessage="1" errorTitle="Ошибка" error="Выберите значение из списка" sqref="O22 O26 V22 V26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7:U28 S27:S28 U23:U24 AB27:AB28 Z27:Z28 Z23:Z24 AB23:AB24"/>
    <dataValidation type="decimal" allowBlank="1" showErrorMessage="1" errorTitle="Ошибка" error="Допускается ввод только действительных чисел!" sqref="O23 O27 V27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206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4" t="s">
        <v>657</v>
      </c>
    </row>
    <row r="14" spans="1:10">
      <c r="A14" s="4"/>
      <c r="B14" s="4"/>
      <c r="C14" s="4"/>
      <c r="G14" t="s">
        <v>3</v>
      </c>
      <c r="I14" s="4"/>
    </row>
    <row r="15" spans="1:10">
      <c r="A15" s="4"/>
      <c r="B15" s="4"/>
      <c r="G15" t="s">
        <v>433</v>
      </c>
    </row>
    <row r="16" spans="1:10">
      <c r="A16" s="4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4" t="s">
        <v>659</v>
      </c>
      <c r="H19" s="4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AO33"/>
  <sheetViews>
    <sheetView showGridLines="0" topLeftCell="K4" workbookViewId="0"/>
  </sheetViews>
  <sheetFormatPr defaultColWidth="10.5703125" defaultRowHeight="15"/>
  <cols>
    <col min="1" max="6" width="0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5" width="3.7109375" customWidth="1"/>
    <col min="16" max="16" width="4.140625" customWidth="1"/>
    <col min="17" max="17" width="18.140625" customWidth="1"/>
    <col min="18" max="20" width="3.7109375" customWidth="1"/>
    <col min="21" max="21" width="12.85546875" customWidth="1"/>
    <col min="22" max="24" width="3.7109375" customWidth="1"/>
    <col min="25" max="25" width="12.85546875" customWidth="1"/>
    <col min="26" max="28" width="3.7109375" customWidth="1"/>
    <col min="29" max="29" width="12.85546875" customWidth="1"/>
    <col min="30" max="33" width="21.42578125" customWidth="1"/>
    <col min="34" max="34" width="11.7109375" customWidth="1"/>
    <col min="35" max="35" width="3.7109375" customWidth="1"/>
    <col min="36" max="36" width="11.7109375" customWidth="1"/>
    <col min="37" max="37" width="8.5703125" hidden="1" customWidth="1"/>
    <col min="38" max="38" width="4.5703125" customWidth="1"/>
    <col min="39" max="39" width="115.7109375" customWidth="1"/>
    <col min="42" max="42" width="13.42578125" customWidth="1"/>
  </cols>
  <sheetData>
    <row r="1" spans="12:39" hidden="1"/>
    <row r="2" spans="12:39" hidden="1"/>
    <row r="3" spans="12:39" hidden="1"/>
    <row r="4" spans="12:39" ht="3" customHeight="1"/>
    <row r="5" spans="12:39">
      <c r="L5" s="4" t="s">
        <v>666</v>
      </c>
      <c r="M5" s="4"/>
      <c r="N5" s="4"/>
      <c r="O5" s="4"/>
      <c r="P5" s="4"/>
      <c r="Q5" s="4"/>
      <c r="R5" s="4"/>
      <c r="S5" s="4"/>
      <c r="T5" s="4"/>
      <c r="U5" s="4"/>
    </row>
    <row r="6" spans="12:39" ht="3" customHeight="1"/>
    <row r="7" spans="12:39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" t="str">
        <f>IF(NameOrPr_ch="",IF(NameOrPr="","",NameOrPr),NameOrPr_ch)</f>
        <v>Комитет тарифного регулирования</v>
      </c>
      <c r="O7" s="4"/>
      <c r="P7" s="4"/>
      <c r="Q7" s="4"/>
      <c r="R7" s="4"/>
      <c r="S7" s="4"/>
      <c r="T7" s="4"/>
      <c r="U7" s="4"/>
    </row>
    <row r="8" spans="12:39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" t="str">
        <f>IF(datePr_ch="",IF(datePr="","",datePr),datePr_ch)</f>
        <v>19.12.2019</v>
      </c>
      <c r="O8" s="4"/>
      <c r="P8" s="4"/>
      <c r="Q8" s="4"/>
      <c r="R8" s="4"/>
      <c r="S8" s="4"/>
      <c r="T8" s="4"/>
      <c r="U8" s="4"/>
    </row>
    <row r="9" spans="12:39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" t="str">
        <f>IF(numberPr_ch="",IF(numberPr="","",numberPr),numberPr_ch)</f>
        <v>43/71</v>
      </c>
      <c r="O9" s="4"/>
      <c r="P9" s="4"/>
      <c r="Q9" s="4"/>
      <c r="R9" s="4"/>
      <c r="S9" s="4"/>
      <c r="T9" s="4"/>
      <c r="U9" s="4"/>
    </row>
    <row r="10" spans="12:39">
      <c r="M10" t="s">
        <v>558</v>
      </c>
      <c r="N10" s="4" t="str">
        <f>IF(IstPub_ch="",IF(IstPub="","",IstPub),IstPub_ch)</f>
        <v>Комитет тарифного регулирования</v>
      </c>
      <c r="O10" s="4"/>
      <c r="P10" s="4"/>
      <c r="Q10" s="4"/>
      <c r="R10" s="4"/>
      <c r="S10" s="4"/>
      <c r="T10" s="4"/>
      <c r="U10" s="4"/>
    </row>
    <row r="11" spans="12:39" ht="9.75" hidden="1" customHeight="1">
      <c r="L11" s="4"/>
      <c r="M11" s="4"/>
      <c r="S11" s="4"/>
      <c r="T11" s="4"/>
      <c r="U11" s="4"/>
      <c r="V11" s="4"/>
      <c r="W11" s="4"/>
      <c r="X11" s="4"/>
      <c r="AD11" t="s">
        <v>423</v>
      </c>
      <c r="AE11" t="s">
        <v>424</v>
      </c>
      <c r="AF11" t="s">
        <v>423</v>
      </c>
      <c r="AG11" t="s">
        <v>424</v>
      </c>
    </row>
    <row r="12" spans="12:39" hidden="1">
      <c r="L12" s="4"/>
      <c r="M12" s="4"/>
      <c r="S12" s="4"/>
      <c r="T12" s="4"/>
      <c r="U12" s="4"/>
      <c r="V12" s="4"/>
      <c r="W12" s="4"/>
      <c r="X12" s="4"/>
      <c r="AK12" t="s">
        <v>367</v>
      </c>
    </row>
    <row r="13" spans="12:39">
      <c r="S13" s="4"/>
      <c r="T13" s="4"/>
      <c r="U13" s="4"/>
      <c r="V13" s="4"/>
      <c r="W13" s="4"/>
      <c r="X13" s="4"/>
      <c r="AD13" s="4"/>
      <c r="AE13" s="4"/>
      <c r="AF13" s="4"/>
      <c r="AG13" s="4"/>
      <c r="AH13" s="4"/>
      <c r="AI13" s="4"/>
      <c r="AJ13" s="4"/>
      <c r="AK13" s="4"/>
    </row>
    <row r="14" spans="12:39">
      <c r="L14" s="4" t="s">
        <v>492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 t="s">
        <v>493</v>
      </c>
    </row>
    <row r="15" spans="12:39" ht="14.25" customHeight="1">
      <c r="L15" s="4" t="s">
        <v>91</v>
      </c>
      <c r="M15" s="4" t="s">
        <v>529</v>
      </c>
      <c r="N15" s="4" t="s">
        <v>419</v>
      </c>
      <c r="O15" s="4"/>
      <c r="P15" s="4"/>
      <c r="Q15" s="4"/>
      <c r="R15" s="4" t="s">
        <v>391</v>
      </c>
      <c r="S15" s="4"/>
      <c r="T15" s="4"/>
      <c r="U15" s="4"/>
      <c r="V15" s="4" t="s">
        <v>420</v>
      </c>
      <c r="W15" s="4"/>
      <c r="X15" s="4"/>
      <c r="Y15" s="4"/>
      <c r="Z15" s="4" t="s">
        <v>394</v>
      </c>
      <c r="AA15" s="4"/>
      <c r="AB15" s="4"/>
      <c r="AC15" s="4"/>
      <c r="AD15" s="4" t="s">
        <v>516</v>
      </c>
      <c r="AE15" s="4"/>
      <c r="AF15" s="4"/>
      <c r="AG15" s="4"/>
      <c r="AH15" s="4"/>
      <c r="AI15" s="4"/>
      <c r="AJ15" s="4"/>
      <c r="AK15" s="4" t="s">
        <v>329</v>
      </c>
      <c r="AL15" s="4" t="s">
        <v>263</v>
      </c>
      <c r="AM15" s="4"/>
    </row>
    <row r="16" spans="12:39" ht="26.25" customHeight="1"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421</v>
      </c>
      <c r="AE16" s="4"/>
      <c r="AF16" s="4" t="s">
        <v>422</v>
      </c>
      <c r="AG16" s="4"/>
      <c r="AH16" s="4" t="s">
        <v>518</v>
      </c>
      <c r="AI16" s="4"/>
      <c r="AJ16" s="4"/>
      <c r="AK16" s="4"/>
      <c r="AL16" s="4"/>
      <c r="AM16" s="4"/>
    </row>
    <row r="17" spans="1:41" ht="14.25" customHeight="1"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t="s">
        <v>333</v>
      </c>
      <c r="AE17" t="s">
        <v>332</v>
      </c>
      <c r="AF17" t="s">
        <v>333</v>
      </c>
      <c r="AG17" t="s">
        <v>332</v>
      </c>
      <c r="AH17" t="s">
        <v>392</v>
      </c>
      <c r="AI17" s="4" t="s">
        <v>393</v>
      </c>
      <c r="AJ17" s="4"/>
      <c r="AK17" s="4"/>
      <c r="AL17" s="4"/>
      <c r="AM17" s="4"/>
    </row>
    <row r="18" spans="1:41" ht="12" customHeight="1">
      <c r="K18">
        <v>1</v>
      </c>
      <c r="L18" t="s">
        <v>92</v>
      </c>
      <c r="M18" t="s">
        <v>51</v>
      </c>
      <c r="N18" s="4">
        <f ca="1">OFFSET(N18,0,-1)+1</f>
        <v>3</v>
      </c>
      <c r="O18" s="4"/>
      <c r="P18" s="4"/>
      <c r="Q18" s="4"/>
      <c r="R18" s="4">
        <f ca="1">OFFSET(R18,0,-4)+1</f>
        <v>4</v>
      </c>
      <c r="S18" s="4"/>
      <c r="T18" s="4"/>
      <c r="U18" s="4"/>
      <c r="V18" s="4">
        <f ca="1">OFFSET(V18,0,-4)+1</f>
        <v>5</v>
      </c>
      <c r="W18" s="4"/>
      <c r="X18" s="4"/>
      <c r="Y18" s="4"/>
      <c r="AB18">
        <f ca="1">OFFSET(V18,0,0)+1</f>
        <v>6</v>
      </c>
      <c r="AC18">
        <f ca="1">AB18</f>
        <v>6</v>
      </c>
      <c r="AD18">
        <f ca="1">OFFSET(AD18,0,-1)+1</f>
        <v>7</v>
      </c>
      <c r="AE18">
        <f t="shared" ref="AE18:AJ18" ca="1" si="0">OFFSET(AE18,0,-1)+1</f>
        <v>8</v>
      </c>
      <c r="AF18">
        <f t="shared" ca="1" si="0"/>
        <v>9</v>
      </c>
      <c r="AG18">
        <f t="shared" ca="1" si="0"/>
        <v>10</v>
      </c>
      <c r="AH18">
        <f t="shared" ca="1" si="0"/>
        <v>11</v>
      </c>
      <c r="AI18">
        <f t="shared" ca="1" si="0"/>
        <v>12</v>
      </c>
      <c r="AJ18">
        <f t="shared" ca="1" si="0"/>
        <v>13</v>
      </c>
      <c r="AK18">
        <f ca="1">OFFSET(AK18,0,-1)+1</f>
        <v>14</v>
      </c>
      <c r="AM18">
        <v>15</v>
      </c>
    </row>
    <row r="19" spans="1:41">
      <c r="A19" s="4">
        <v>1</v>
      </c>
      <c r="L19">
        <f>mergeValue(A19)</f>
        <v>1</v>
      </c>
      <c r="M19" t="s">
        <v>22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t="s">
        <v>525</v>
      </c>
    </row>
    <row r="20" spans="1:41">
      <c r="A20" s="4"/>
      <c r="B20" s="4">
        <v>1</v>
      </c>
      <c r="L20" t="str">
        <f>mergeValue(A20) &amp;"."&amp; mergeValue(B20)</f>
        <v>1.1</v>
      </c>
      <c r="M20" t="s">
        <v>17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t="s">
        <v>526</v>
      </c>
    </row>
    <row r="21" spans="1:41">
      <c r="A21" s="4"/>
      <c r="B21" s="4"/>
      <c r="C21" s="4">
        <v>1</v>
      </c>
      <c r="L21" t="str">
        <f>mergeValue(A21) &amp;"."&amp; mergeValue(B21)&amp;"."&amp; mergeValue(C21)</f>
        <v>1.1.1</v>
      </c>
      <c r="M21" t="s">
        <v>387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t="s">
        <v>662</v>
      </c>
    </row>
    <row r="22" spans="1:41" ht="20.100000000000001" customHeight="1">
      <c r="A22" s="4"/>
      <c r="B22" s="4"/>
      <c r="C22" s="4"/>
      <c r="D22" s="4">
        <v>1</v>
      </c>
      <c r="I22" s="4"/>
      <c r="J22" s="4"/>
      <c r="K22" s="4"/>
      <c r="L22" s="4" t="str">
        <f>mergeValue(A22) &amp;"."&amp; mergeValue(B22)&amp;"."&amp; mergeValue(C22)&amp;"."&amp; mergeValue(D22)</f>
        <v>1.1.1.1</v>
      </c>
      <c r="M22" s="4"/>
      <c r="N22" s="4" t="s">
        <v>84</v>
      </c>
      <c r="O22" s="4"/>
      <c r="P22" s="4" t="s">
        <v>92</v>
      </c>
      <c r="Q22" s="4"/>
      <c r="R22" s="4" t="s">
        <v>85</v>
      </c>
      <c r="S22" s="4"/>
      <c r="T22" s="4">
        <v>1</v>
      </c>
      <c r="U22" s="4"/>
      <c r="V22" s="4" t="s">
        <v>85</v>
      </c>
      <c r="W22" s="4"/>
      <c r="X22" s="4">
        <v>1</v>
      </c>
      <c r="Y22" s="4"/>
      <c r="Z22" s="4" t="s">
        <v>85</v>
      </c>
      <c r="AB22">
        <v>1</v>
      </c>
      <c r="AI22" t="s">
        <v>84</v>
      </c>
      <c r="AK22" t="s">
        <v>85</v>
      </c>
      <c r="AM22" s="4" t="s">
        <v>530</v>
      </c>
      <c r="AN22" t="str">
        <f>strCheckDateOnDP(V22:AL22,List06_9_DP)</f>
        <v/>
      </c>
      <c r="AO22" t="str">
        <f>IF(AND(COUNTIF(AP18:AP26,AP22)&gt;1,AP22&lt;&gt;""),"ErrUnique:HasDoubleConn","")</f>
        <v/>
      </c>
    </row>
    <row r="23" spans="1:41" ht="20.100000000000001" customHeight="1">
      <c r="A23" s="4"/>
      <c r="B23" s="4"/>
      <c r="C23" s="4"/>
      <c r="D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G23" t="str">
        <f>AH22 &amp; "-" &amp; AJ22</f>
        <v>-</v>
      </c>
      <c r="AK23" t="s">
        <v>85</v>
      </c>
      <c r="AM23" s="4"/>
    </row>
    <row r="24" spans="1:41" ht="20.100000000000001" customHeight="1">
      <c r="A24" s="4"/>
      <c r="B24" s="4"/>
      <c r="C24" s="4"/>
      <c r="D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AM24" s="4"/>
    </row>
    <row r="25" spans="1:41" ht="20.100000000000001" customHeight="1">
      <c r="A25" s="4"/>
      <c r="B25" s="4"/>
      <c r="C25" s="4"/>
      <c r="D25" s="4"/>
      <c r="I25" s="4"/>
      <c r="J25" s="4"/>
      <c r="K25" s="4"/>
      <c r="L25" s="4"/>
      <c r="M25" s="4"/>
      <c r="N25" s="4"/>
      <c r="O25" s="4"/>
      <c r="P25" s="4"/>
      <c r="Q25" s="4"/>
      <c r="R25" s="4"/>
      <c r="AM25" s="4"/>
    </row>
    <row r="26" spans="1:41" ht="20.100000000000001" customHeight="1">
      <c r="A26" s="4"/>
      <c r="B26" s="4"/>
      <c r="C26" s="4"/>
      <c r="D26" s="4"/>
      <c r="I26" s="4"/>
      <c r="J26" s="4"/>
      <c r="K26" s="4"/>
      <c r="L26" s="4"/>
      <c r="M26" s="4"/>
      <c r="N26" s="4"/>
      <c r="Q26" t="s">
        <v>395</v>
      </c>
      <c r="AM26" s="4"/>
    </row>
    <row r="27" spans="1:41" ht="15" customHeight="1">
      <c r="A27" s="4"/>
      <c r="B27" s="4"/>
      <c r="C27" s="4"/>
      <c r="M27" t="s">
        <v>4</v>
      </c>
      <c r="AM27" s="4"/>
    </row>
    <row r="28" spans="1:41" ht="15" customHeight="1">
      <c r="A28" s="4"/>
      <c r="B28" s="4"/>
      <c r="M28" t="s">
        <v>388</v>
      </c>
    </row>
    <row r="29" spans="1:41" ht="15" customHeight="1">
      <c r="A29" s="4"/>
      <c r="M29" t="s">
        <v>20</v>
      </c>
    </row>
    <row r="30" spans="1:41" ht="15" customHeight="1">
      <c r="M30" t="s">
        <v>297</v>
      </c>
    </row>
    <row r="31" spans="1:41" ht="3" customHeight="1"/>
    <row r="32" spans="1:41" ht="14.25" customHeight="1">
      <c r="M32" t="s">
        <v>687</v>
      </c>
    </row>
    <row r="33" ht="14.25" customHeight="1"/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207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4" t="s">
        <v>657</v>
      </c>
    </row>
    <row r="14" spans="1:10">
      <c r="A14" s="4"/>
      <c r="B14" s="4"/>
      <c r="C14" s="4"/>
      <c r="G14" t="s">
        <v>3</v>
      </c>
      <c r="I14" s="4"/>
    </row>
    <row r="15" spans="1:10">
      <c r="A15" s="4"/>
      <c r="B15" s="4"/>
      <c r="G15" t="s">
        <v>433</v>
      </c>
    </row>
    <row r="16" spans="1:10">
      <c r="A16" s="4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4" t="s">
        <v>659</v>
      </c>
      <c r="H19" s="4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AN33"/>
  <sheetViews>
    <sheetView showGridLines="0" topLeftCell="K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4" width="3.7109375" customWidth="1"/>
    <col min="15" max="15" width="4.140625" customWidth="1"/>
    <col min="16" max="16" width="18.140625" customWidth="1"/>
    <col min="17" max="19" width="3.7109375" customWidth="1"/>
    <col min="20" max="20" width="12.85546875" customWidth="1"/>
    <col min="21" max="23" width="3.7109375" customWidth="1"/>
    <col min="24" max="24" width="12.85546875" customWidth="1"/>
    <col min="25" max="27" width="3.7109375" customWidth="1"/>
    <col min="28" max="28" width="12.85546875" customWidth="1"/>
    <col min="29" max="32" width="21.42578125" customWidth="1"/>
    <col min="33" max="33" width="11.7109375" customWidth="1"/>
    <col min="34" max="34" width="3.7109375" customWidth="1"/>
    <col min="35" max="35" width="11.7109375" customWidth="1"/>
    <col min="36" max="36" width="8.5703125" hidden="1" customWidth="1"/>
    <col min="37" max="37" width="4.5703125" customWidth="1"/>
    <col min="38" max="38" width="115.7109375" customWidth="1"/>
    <col min="41" max="41" width="13.42578125" customWidth="1"/>
  </cols>
  <sheetData>
    <row r="1" spans="12:38" hidden="1"/>
    <row r="2" spans="12:38" hidden="1"/>
    <row r="3" spans="12:38" hidden="1"/>
    <row r="4" spans="12:38" ht="3" customHeight="1"/>
    <row r="5" spans="12:38">
      <c r="L5" s="4" t="s">
        <v>666</v>
      </c>
      <c r="M5" s="4"/>
      <c r="N5" s="4"/>
      <c r="O5" s="4"/>
      <c r="P5" s="4"/>
      <c r="Q5" s="4"/>
      <c r="R5" s="4"/>
      <c r="S5" s="4"/>
      <c r="T5" s="4"/>
    </row>
    <row r="6" spans="12:38" ht="3" customHeight="1"/>
    <row r="7" spans="12:38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" t="str">
        <f>IF(NameOrPr_ch="",IF(NameOrPr="","",NameOrPr),NameOrPr_ch)</f>
        <v>Комитет тарифного регулирования</v>
      </c>
      <c r="O7" s="4"/>
      <c r="P7" s="4"/>
      <c r="Q7" s="4"/>
      <c r="R7" s="4"/>
      <c r="S7" s="4"/>
      <c r="T7" s="4"/>
    </row>
    <row r="8" spans="12:38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" t="str">
        <f>IF(datePr_ch="",IF(datePr="","",datePr),datePr_ch)</f>
        <v>19.12.2019</v>
      </c>
      <c r="O8" s="4"/>
      <c r="P8" s="4"/>
      <c r="Q8" s="4"/>
      <c r="R8" s="4"/>
      <c r="S8" s="4"/>
      <c r="T8" s="4"/>
    </row>
    <row r="9" spans="12:38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" t="str">
        <f>IF(numberPr_ch="",IF(numberPr="","",numberPr),numberPr_ch)</f>
        <v>43/71</v>
      </c>
      <c r="O9" s="4"/>
      <c r="P9" s="4"/>
      <c r="Q9" s="4"/>
      <c r="R9" s="4"/>
      <c r="S9" s="4"/>
      <c r="T9" s="4"/>
    </row>
    <row r="10" spans="12:38">
      <c r="M10" t="s">
        <v>558</v>
      </c>
      <c r="N10" s="4" t="str">
        <f>IF(IstPub_ch="",IF(IstPub="","",IstPub),IstPub_ch)</f>
        <v>Комитет тарифного регулирования</v>
      </c>
      <c r="O10" s="4"/>
      <c r="P10" s="4"/>
      <c r="Q10" s="4"/>
      <c r="R10" s="4"/>
      <c r="S10" s="4"/>
      <c r="T10" s="4"/>
    </row>
    <row r="11" spans="12:38" hidden="1">
      <c r="L11" s="4"/>
      <c r="M11" s="4"/>
      <c r="R11" s="4"/>
      <c r="S11" s="4"/>
      <c r="T11" s="4"/>
      <c r="U11" s="4"/>
      <c r="V11" s="4"/>
      <c r="W11" s="4"/>
      <c r="AC11" t="s">
        <v>423</v>
      </c>
      <c r="AD11" t="s">
        <v>424</v>
      </c>
      <c r="AE11" t="s">
        <v>423</v>
      </c>
      <c r="AF11" t="s">
        <v>424</v>
      </c>
    </row>
    <row r="12" spans="12:38" hidden="1">
      <c r="L12" s="4"/>
      <c r="M12" s="4"/>
      <c r="R12" s="4"/>
      <c r="S12" s="4"/>
      <c r="T12" s="4"/>
      <c r="U12" s="4"/>
      <c r="V12" s="4"/>
      <c r="W12" s="4"/>
      <c r="AJ12" t="s">
        <v>367</v>
      </c>
    </row>
    <row r="13" spans="12:38">
      <c r="R13" s="4"/>
      <c r="S13" s="4"/>
      <c r="T13" s="4"/>
      <c r="U13" s="4"/>
      <c r="V13" s="4"/>
      <c r="W13" s="4"/>
      <c r="AC13" s="4"/>
      <c r="AD13" s="4"/>
      <c r="AE13" s="4"/>
      <c r="AF13" s="4"/>
      <c r="AG13" s="4"/>
      <c r="AH13" s="4"/>
      <c r="AI13" s="4"/>
      <c r="AJ13" s="4"/>
    </row>
    <row r="14" spans="12:38" ht="14.25" customHeight="1">
      <c r="L14" s="4" t="s">
        <v>492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 t="s">
        <v>493</v>
      </c>
    </row>
    <row r="15" spans="12:38" ht="14.25" customHeight="1">
      <c r="L15" s="4" t="s">
        <v>91</v>
      </c>
      <c r="M15" s="4" t="s">
        <v>529</v>
      </c>
      <c r="N15" s="4" t="s">
        <v>419</v>
      </c>
      <c r="O15" s="4"/>
      <c r="P15" s="4"/>
      <c r="Q15" s="4" t="s">
        <v>391</v>
      </c>
      <c r="R15" s="4"/>
      <c r="S15" s="4"/>
      <c r="T15" s="4"/>
      <c r="U15" s="4" t="s">
        <v>420</v>
      </c>
      <c r="V15" s="4"/>
      <c r="W15" s="4"/>
      <c r="X15" s="4"/>
      <c r="Y15" s="4" t="s">
        <v>394</v>
      </c>
      <c r="Z15" s="4"/>
      <c r="AA15" s="4"/>
      <c r="AB15" s="4"/>
      <c r="AC15" s="4" t="s">
        <v>516</v>
      </c>
      <c r="AD15" s="4"/>
      <c r="AE15" s="4"/>
      <c r="AF15" s="4"/>
      <c r="AG15" s="4"/>
      <c r="AH15" s="4"/>
      <c r="AI15" s="4"/>
      <c r="AJ15" s="4" t="s">
        <v>329</v>
      </c>
      <c r="AK15" s="4" t="s">
        <v>263</v>
      </c>
      <c r="AL15" s="4"/>
    </row>
    <row r="16" spans="12:38" ht="27.95" customHeight="1"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 t="s">
        <v>421</v>
      </c>
      <c r="AD16" s="4"/>
      <c r="AE16" s="4" t="s">
        <v>422</v>
      </c>
      <c r="AF16" s="4"/>
      <c r="AG16" s="4" t="s">
        <v>518</v>
      </c>
      <c r="AH16" s="4"/>
      <c r="AI16" s="4"/>
      <c r="AJ16" s="4"/>
      <c r="AK16" s="4"/>
      <c r="AL16" s="4"/>
    </row>
    <row r="17" spans="1:40" ht="14.25" customHeight="1"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t="s">
        <v>333</v>
      </c>
      <c r="AD17" t="s">
        <v>332</v>
      </c>
      <c r="AE17" t="s">
        <v>333</v>
      </c>
      <c r="AF17" t="s">
        <v>332</v>
      </c>
      <c r="AG17" t="s">
        <v>392</v>
      </c>
      <c r="AH17" s="4" t="s">
        <v>393</v>
      </c>
      <c r="AI17" s="4"/>
      <c r="AJ17" s="4"/>
      <c r="AK17" s="4"/>
      <c r="AL17" s="4"/>
    </row>
    <row r="18" spans="1:40" ht="12" customHeight="1">
      <c r="K18">
        <v>1</v>
      </c>
      <c r="L18" t="s">
        <v>92</v>
      </c>
      <c r="M18" t="s">
        <v>51</v>
      </c>
      <c r="N18" s="4">
        <f ca="1">OFFSET(N18,0,-1)+1</f>
        <v>3</v>
      </c>
      <c r="O18" s="4"/>
      <c r="P18" s="4"/>
      <c r="Q18" s="4">
        <f ca="1">OFFSET(Q18,0,-3)+1</f>
        <v>4</v>
      </c>
      <c r="R18" s="4"/>
      <c r="S18" s="4"/>
      <c r="T18" s="4"/>
      <c r="U18" s="4">
        <f ca="1">OFFSET(U18,0,-4)+1</f>
        <v>5</v>
      </c>
      <c r="V18" s="4"/>
      <c r="W18" s="4"/>
      <c r="X18" s="4"/>
      <c r="AA18">
        <f ca="1">OFFSET(U18,0,0)+1</f>
        <v>6</v>
      </c>
      <c r="AB18">
        <f ca="1">AA18</f>
        <v>6</v>
      </c>
      <c r="AC18">
        <f t="shared" ref="AC18:AJ18" ca="1" si="0">OFFSET(AC18,0,-1)+1</f>
        <v>7</v>
      </c>
      <c r="AD18">
        <f t="shared" ca="1" si="0"/>
        <v>8</v>
      </c>
      <c r="AE18">
        <f t="shared" ca="1" si="0"/>
        <v>9</v>
      </c>
      <c r="AF18">
        <f t="shared" ca="1" si="0"/>
        <v>10</v>
      </c>
      <c r="AG18">
        <f t="shared" ca="1" si="0"/>
        <v>11</v>
      </c>
      <c r="AH18">
        <f t="shared" ca="1" si="0"/>
        <v>12</v>
      </c>
      <c r="AI18">
        <f t="shared" ca="1" si="0"/>
        <v>13</v>
      </c>
      <c r="AJ18">
        <f t="shared" ca="1" si="0"/>
        <v>14</v>
      </c>
      <c r="AL18">
        <v>15</v>
      </c>
    </row>
    <row r="19" spans="1:40">
      <c r="A19" s="4">
        <v>1</v>
      </c>
      <c r="L19">
        <f>mergeValue(A19)</f>
        <v>1</v>
      </c>
      <c r="M19" t="s">
        <v>22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t="s">
        <v>525</v>
      </c>
    </row>
    <row r="20" spans="1:40">
      <c r="A20" s="4"/>
      <c r="B20" s="4">
        <v>1</v>
      </c>
      <c r="L20" t="str">
        <f>mergeValue(A20) &amp;"."&amp; mergeValue(B20)</f>
        <v>1.1</v>
      </c>
      <c r="M20" t="s">
        <v>17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t="s">
        <v>526</v>
      </c>
    </row>
    <row r="21" spans="1:40">
      <c r="A21" s="4"/>
      <c r="B21" s="4"/>
      <c r="C21" s="4">
        <v>1</v>
      </c>
      <c r="L21" t="str">
        <f>mergeValue(A21) &amp;"."&amp; mergeValue(B21)&amp;"."&amp; mergeValue(C21)</f>
        <v>1.1.1</v>
      </c>
      <c r="M21" t="s">
        <v>387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t="s">
        <v>662</v>
      </c>
    </row>
    <row r="22" spans="1:40" ht="20.100000000000001" customHeight="1">
      <c r="A22" s="4"/>
      <c r="B22" s="4"/>
      <c r="C22" s="4"/>
      <c r="D22" s="4">
        <v>1</v>
      </c>
      <c r="I22" s="4"/>
      <c r="J22" s="4"/>
      <c r="K22" s="4"/>
      <c r="L22" s="4" t="str">
        <f>mergeValue(A22) &amp;"."&amp; mergeValue(B22)&amp;"."&amp; mergeValue(C22)&amp;"."&amp; mergeValue(D22)</f>
        <v>1.1.1.1</v>
      </c>
      <c r="M22" s="4"/>
      <c r="N22" s="4"/>
      <c r="O22" s="4" t="s">
        <v>92</v>
      </c>
      <c r="P22" s="4"/>
      <c r="Q22" s="4" t="s">
        <v>85</v>
      </c>
      <c r="R22" s="4"/>
      <c r="S22" s="4">
        <v>1</v>
      </c>
      <c r="T22" s="4"/>
      <c r="U22" s="4" t="s">
        <v>85</v>
      </c>
      <c r="V22" s="4"/>
      <c r="W22" s="4" t="s">
        <v>92</v>
      </c>
      <c r="X22" s="4"/>
      <c r="Y22" s="4" t="s">
        <v>85</v>
      </c>
      <c r="AA22">
        <v>1</v>
      </c>
      <c r="AH22" t="s">
        <v>84</v>
      </c>
      <c r="AJ22" t="s">
        <v>85</v>
      </c>
      <c r="AL22" s="4" t="s">
        <v>530</v>
      </c>
      <c r="AM22" t="str">
        <f>strCheckDateOnDP(AC22:AK22,List06_10_DP)</f>
        <v/>
      </c>
      <c r="AN22" t="str">
        <f>IF(AND(COUNTIF(AO18:AO26,AO22)&gt;1,AO22&lt;&gt;""),"ErrUnique:HasDoubleConn","")</f>
        <v/>
      </c>
    </row>
    <row r="23" spans="1:40" ht="20.100000000000001" customHeight="1">
      <c r="A23" s="4"/>
      <c r="B23" s="4"/>
      <c r="C23" s="4"/>
      <c r="D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F23" t="str">
        <f>AG22 &amp; "-" &amp; AI22</f>
        <v>-</v>
      </c>
      <c r="AJ23" t="s">
        <v>85</v>
      </c>
      <c r="AL23" s="4"/>
    </row>
    <row r="24" spans="1:40" ht="20.100000000000001" customHeight="1">
      <c r="A24" s="4"/>
      <c r="B24" s="4"/>
      <c r="C24" s="4"/>
      <c r="D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AL24" s="4"/>
    </row>
    <row r="25" spans="1:40" ht="20.100000000000001" customHeight="1">
      <c r="A25" s="4"/>
      <c r="B25" s="4"/>
      <c r="C25" s="4"/>
      <c r="D25" s="4"/>
      <c r="I25" s="4"/>
      <c r="J25" s="4"/>
      <c r="K25" s="4"/>
      <c r="L25" s="4"/>
      <c r="M25" s="4"/>
      <c r="N25" s="4"/>
      <c r="O25" s="4"/>
      <c r="P25" s="4"/>
      <c r="Q25" s="4"/>
      <c r="AL25" s="4"/>
    </row>
    <row r="26" spans="1:40" ht="20.100000000000001" customHeight="1">
      <c r="A26" s="4"/>
      <c r="B26" s="4"/>
      <c r="C26" s="4"/>
      <c r="D26" s="4"/>
      <c r="I26" s="4"/>
      <c r="J26" s="4"/>
      <c r="K26" s="4"/>
      <c r="L26" s="4"/>
      <c r="M26" s="4"/>
      <c r="P26" t="s">
        <v>395</v>
      </c>
      <c r="AL26" s="4"/>
    </row>
    <row r="27" spans="1:40" ht="15" customHeight="1">
      <c r="A27" s="4"/>
      <c r="B27" s="4"/>
      <c r="C27" s="4"/>
      <c r="M27" t="s">
        <v>4</v>
      </c>
      <c r="AL27" s="4"/>
    </row>
    <row r="28" spans="1:40" ht="15" customHeight="1">
      <c r="A28" s="4"/>
      <c r="B28" s="4"/>
      <c r="M28" t="s">
        <v>388</v>
      </c>
    </row>
    <row r="29" spans="1:40" ht="15" customHeight="1">
      <c r="A29" s="4"/>
      <c r="M29" t="s">
        <v>20</v>
      </c>
    </row>
    <row r="30" spans="1:40" ht="15" customHeight="1">
      <c r="M30" t="s">
        <v>297</v>
      </c>
    </row>
    <row r="31" spans="1:40" ht="3" customHeight="1"/>
    <row r="32" spans="1:40" ht="14.25" customHeight="1">
      <c r="M32" t="s">
        <v>687</v>
      </c>
    </row>
    <row r="33" ht="14.25" customHeight="1"/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J21"/>
  <sheetViews>
    <sheetView showGridLines="0" topLeftCell="E1" workbookViewId="0">
      <selection activeCell="G17" sqref="G17"/>
    </sheetView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H8" t="str">
        <f>IF('Перечень тарифов'!R21="","наименование отсутствует","" &amp; 'Перечень тарифов'!R21 &amp; "")</f>
        <v>наименование отсутствует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H12" t="str">
        <f>IF(Территории!H13="","","" &amp; Территории!H13 &amp; "")</f>
        <v>Камышинский муниципальный район</v>
      </c>
      <c r="I12" t="s">
        <v>557</v>
      </c>
    </row>
    <row r="13" spans="1:10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H13" t="str">
        <f>IF(Территории!R14="","","" &amp; Территории!R14 &amp; "")</f>
        <v>Мичуринское (18618422)</v>
      </c>
      <c r="I13" t="s">
        <v>657</v>
      </c>
    </row>
    <row r="14" spans="1:10">
      <c r="A14" s="4">
        <v>2</v>
      </c>
      <c r="F14" t="str">
        <f>"2." &amp;mergeValue(A14)</f>
        <v>2.2</v>
      </c>
      <c r="G14" t="s">
        <v>551</v>
      </c>
      <c r="H14" t="str">
        <f>IF('Перечень тарифов'!R25="","наименование отсутствует","" &amp; 'Перечень тарифов'!R25 &amp; "")</f>
        <v>наименование отсутствует</v>
      </c>
      <c r="I14" t="s">
        <v>656</v>
      </c>
    </row>
    <row r="15" spans="1:10">
      <c r="A15" s="4"/>
      <c r="F15" t="str">
        <f>"3." &amp;mergeValue(A15)</f>
        <v>3.2</v>
      </c>
      <c r="G15" t="s">
        <v>552</v>
      </c>
      <c r="H15" t="str">
        <f>IF('Перечень тарифов'!F25="","наименование отсутствует","" &amp; 'Перечень тарифов'!F25 &amp; "")</f>
        <v>Холодное водоснабжение. Техническая вода</v>
      </c>
      <c r="I15" t="s">
        <v>655</v>
      </c>
    </row>
    <row r="16" spans="1:10">
      <c r="A16" s="4"/>
      <c r="F16" t="str">
        <f>"4."&amp;mergeValue(A16)</f>
        <v>4.2</v>
      </c>
      <c r="G16" t="s">
        <v>553</v>
      </c>
      <c r="H16" t="s">
        <v>497</v>
      </c>
    </row>
    <row r="17" spans="1:9">
      <c r="A17" s="4"/>
      <c r="B17" s="4">
        <v>1</v>
      </c>
      <c r="F17" t="str">
        <f>"4."&amp;mergeValue(A17) &amp;"."&amp;mergeValue(B17)</f>
        <v>4.2.1</v>
      </c>
      <c r="G17" t="s">
        <v>658</v>
      </c>
      <c r="H17" t="str">
        <f>IF(region_name="","",region_name)</f>
        <v>Волгоградская область</v>
      </c>
      <c r="I17" t="s">
        <v>556</v>
      </c>
    </row>
    <row r="18" spans="1:9">
      <c r="A18" s="4"/>
      <c r="B18" s="4"/>
      <c r="C18" s="4">
        <v>1</v>
      </c>
      <c r="F18" t="str">
        <f>"4."&amp;mergeValue(A18) &amp;"."&amp;mergeValue(B18)&amp;"."&amp;mergeValue(C18)</f>
        <v>4.2.1.1</v>
      </c>
      <c r="G18" t="s">
        <v>554</v>
      </c>
      <c r="H18" t="str">
        <f>IF(Территории!H13="","","" &amp; Территории!H13 &amp; "")</f>
        <v>Камышинский муниципальный район</v>
      </c>
      <c r="I18" t="s">
        <v>557</v>
      </c>
    </row>
    <row r="19" spans="1:9">
      <c r="A19" s="4"/>
      <c r="B19" s="4"/>
      <c r="C19" s="4"/>
      <c r="D19">
        <v>1</v>
      </c>
      <c r="F19" t="str">
        <f>"4."&amp;mergeValue(A19) &amp;"."&amp;mergeValue(B19)&amp;"."&amp;mergeValue(C19)&amp;"."&amp;mergeValue(D19)</f>
        <v>4.2.1.1.1</v>
      </c>
      <c r="G19" t="s">
        <v>555</v>
      </c>
      <c r="H19" t="str">
        <f>IF(Территории!R14="","","" &amp; Территории!R14 &amp; "")</f>
        <v>Мичуринское (18618422)</v>
      </c>
      <c r="I19" t="s">
        <v>657</v>
      </c>
    </row>
    <row r="20" spans="1:9" ht="3" customHeight="1"/>
    <row r="21" spans="1:9" ht="15" customHeight="1">
      <c r="G21" s="4" t="s">
        <v>659</v>
      </c>
      <c r="H21" s="4"/>
    </row>
  </sheetData>
  <sheetProtection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G16"/>
  <sheetViews>
    <sheetView showGridLines="0" topLeftCell="C4" workbookViewId="0">
      <selection activeCell="E28" sqref="E28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6" width="64.140625" customWidth="1"/>
    <col min="7" max="7" width="115.7109375" customWidth="1"/>
  </cols>
  <sheetData>
    <row r="1" spans="4:7" hidden="1"/>
    <row r="2" spans="4:7" hidden="1"/>
    <row r="3" spans="4:7" hidden="1"/>
    <row r="4" spans="4:7" ht="3" customHeight="1"/>
    <row r="5" spans="4:7">
      <c r="D5" s="4" t="s">
        <v>491</v>
      </c>
      <c r="E5" s="4"/>
      <c r="F5" s="4"/>
    </row>
    <row r="6" spans="4:7" ht="3" customHeight="1"/>
    <row r="7" spans="4:7">
      <c r="D7" s="4" t="s">
        <v>492</v>
      </c>
      <c r="E7" s="4"/>
      <c r="F7" s="4"/>
      <c r="G7" s="4" t="s">
        <v>493</v>
      </c>
    </row>
    <row r="8" spans="4:7">
      <c r="D8" t="s">
        <v>91</v>
      </c>
      <c r="E8" t="s">
        <v>495</v>
      </c>
      <c r="F8" t="s">
        <v>494</v>
      </c>
      <c r="G8" s="4"/>
    </row>
    <row r="9" spans="4:7" ht="12" customHeight="1">
      <c r="D9" t="s">
        <v>92</v>
      </c>
      <c r="E9" t="s">
        <v>51</v>
      </c>
      <c r="F9" t="s">
        <v>52</v>
      </c>
      <c r="G9" t="s">
        <v>53</v>
      </c>
    </row>
    <row r="10" spans="4:7">
      <c r="D10">
        <v>1</v>
      </c>
      <c r="E10" t="s">
        <v>496</v>
      </c>
      <c r="F10" t="s">
        <v>497</v>
      </c>
    </row>
    <row r="11" spans="4:7">
      <c r="D11" t="s">
        <v>283</v>
      </c>
      <c r="E11" t="s">
        <v>498</v>
      </c>
      <c r="F11" t="s">
        <v>497</v>
      </c>
    </row>
    <row r="12" spans="4:7" ht="20.100000000000001" customHeight="1">
      <c r="D12" t="s">
        <v>7</v>
      </c>
      <c r="E12" t="s">
        <v>2416</v>
      </c>
      <c r="F12" t="s">
        <v>2421</v>
      </c>
      <c r="G12" s="4" t="s">
        <v>667</v>
      </c>
    </row>
    <row r="13" spans="4:7" ht="15" customHeight="1">
      <c r="E13" t="s">
        <v>316</v>
      </c>
      <c r="G13" s="4"/>
    </row>
    <row r="14" spans="4:7">
      <c r="D14" t="s">
        <v>317</v>
      </c>
      <c r="E14" t="s">
        <v>499</v>
      </c>
      <c r="F14" t="s">
        <v>497</v>
      </c>
    </row>
    <row r="15" spans="4:7" ht="42.95" customHeight="1">
      <c r="D15" t="s">
        <v>479</v>
      </c>
      <c r="G15" s="4" t="s">
        <v>668</v>
      </c>
    </row>
    <row r="16" spans="4:7" ht="15" customHeight="1">
      <c r="E16" t="s">
        <v>316</v>
      </c>
      <c r="G16" s="4"/>
    </row>
  </sheetData>
  <sheetProtection password="FA9C"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503d0bd-aded-448b-8b5a-932f9052975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25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70</v>
      </c>
      <c r="B1" t="s">
        <v>71</v>
      </c>
      <c r="C1" t="s">
        <v>72</v>
      </c>
    </row>
    <row r="2" spans="1:3">
      <c r="A2">
        <v>43822.410717592589</v>
      </c>
      <c r="B2" t="s">
        <v>688</v>
      </c>
      <c r="C2" t="s">
        <v>476</v>
      </c>
    </row>
    <row r="3" spans="1:3">
      <c r="A3">
        <v>43822.410740740743</v>
      </c>
      <c r="B3" t="s">
        <v>689</v>
      </c>
      <c r="C3" t="s">
        <v>476</v>
      </c>
    </row>
    <row r="4" spans="1:3">
      <c r="A4">
        <v>43822.410740740743</v>
      </c>
      <c r="B4" t="s">
        <v>690</v>
      </c>
      <c r="C4" t="s">
        <v>476</v>
      </c>
    </row>
    <row r="5" spans="1:3">
      <c r="A5">
        <v>43822.410740740743</v>
      </c>
      <c r="B5" t="s">
        <v>691</v>
      </c>
      <c r="C5" t="s">
        <v>476</v>
      </c>
    </row>
    <row r="6" spans="1:3">
      <c r="A6">
        <v>43822.410752314812</v>
      </c>
      <c r="B6" t="s">
        <v>692</v>
      </c>
      <c r="C6" t="s">
        <v>476</v>
      </c>
    </row>
    <row r="7" spans="1:3">
      <c r="A7">
        <v>43822.410856481481</v>
      </c>
      <c r="B7" t="s">
        <v>693</v>
      </c>
      <c r="C7" t="s">
        <v>476</v>
      </c>
    </row>
    <row r="8" spans="1:3">
      <c r="A8">
        <v>43822.410868055558</v>
      </c>
      <c r="B8" t="s">
        <v>694</v>
      </c>
      <c r="C8" t="s">
        <v>476</v>
      </c>
    </row>
    <row r="9" spans="1:3">
      <c r="A9">
        <v>43822.410868055558</v>
      </c>
      <c r="B9" t="s">
        <v>695</v>
      </c>
      <c r="C9" t="s">
        <v>476</v>
      </c>
    </row>
    <row r="10" spans="1:3">
      <c r="A10">
        <v>43822.410937499997</v>
      </c>
      <c r="B10" t="s">
        <v>696</v>
      </c>
      <c r="C10" t="s">
        <v>476</v>
      </c>
    </row>
    <row r="11" spans="1:3">
      <c r="A11">
        <v>43822.410995370374</v>
      </c>
      <c r="B11" t="s">
        <v>698</v>
      </c>
      <c r="C11" t="s">
        <v>476</v>
      </c>
    </row>
    <row r="12" spans="1:3">
      <c r="A12">
        <v>43822.411122685182</v>
      </c>
      <c r="B12" t="s">
        <v>688</v>
      </c>
      <c r="C12" t="s">
        <v>476</v>
      </c>
    </row>
    <row r="13" spans="1:3">
      <c r="A13">
        <v>43822.411134259259</v>
      </c>
      <c r="B13" t="s">
        <v>1141</v>
      </c>
      <c r="C13" t="s">
        <v>476</v>
      </c>
    </row>
    <row r="14" spans="1:3">
      <c r="A14">
        <v>43822.413738425923</v>
      </c>
      <c r="B14" t="s">
        <v>688</v>
      </c>
      <c r="C14" t="s">
        <v>476</v>
      </c>
    </row>
    <row r="15" spans="1:3">
      <c r="A15">
        <v>43822.413784722223</v>
      </c>
      <c r="B15" t="s">
        <v>1141</v>
      </c>
      <c r="C15" t="s">
        <v>476</v>
      </c>
    </row>
    <row r="16" spans="1:3">
      <c r="A16">
        <v>43822.421296296299</v>
      </c>
      <c r="B16" t="s">
        <v>688</v>
      </c>
      <c r="C16" t="s">
        <v>476</v>
      </c>
    </row>
    <row r="17" spans="1:3">
      <c r="A17">
        <v>43822.421307870369</v>
      </c>
      <c r="B17" t="s">
        <v>1141</v>
      </c>
      <c r="C17" t="s">
        <v>476</v>
      </c>
    </row>
    <row r="18" spans="1:3">
      <c r="A18">
        <v>43822.430347222224</v>
      </c>
      <c r="B18" t="s">
        <v>688</v>
      </c>
      <c r="C18" t="s">
        <v>476</v>
      </c>
    </row>
    <row r="19" spans="1:3">
      <c r="A19">
        <v>43822.430358796293</v>
      </c>
      <c r="B19" t="s">
        <v>1141</v>
      </c>
      <c r="C19" t="s">
        <v>476</v>
      </c>
    </row>
    <row r="20" spans="1:3">
      <c r="A20">
        <v>43824.444178240738</v>
      </c>
      <c r="B20" t="s">
        <v>688</v>
      </c>
      <c r="C20" t="s">
        <v>476</v>
      </c>
    </row>
    <row r="21" spans="1:3">
      <c r="A21">
        <v>43824.444189814814</v>
      </c>
      <c r="B21" t="s">
        <v>1141</v>
      </c>
      <c r="C21" t="s">
        <v>476</v>
      </c>
    </row>
    <row r="22" spans="1:3">
      <c r="A22">
        <v>43824.447812500002</v>
      </c>
      <c r="B22" t="s">
        <v>688</v>
      </c>
      <c r="C22" t="s">
        <v>476</v>
      </c>
    </row>
    <row r="23" spans="1:3">
      <c r="A23">
        <v>43824.447835648149</v>
      </c>
      <c r="B23" t="s">
        <v>1141</v>
      </c>
      <c r="C23" t="s">
        <v>476</v>
      </c>
    </row>
    <row r="24" spans="1:3">
      <c r="A24" s="1">
        <v>43907.353807870371</v>
      </c>
      <c r="B24" t="s">
        <v>688</v>
      </c>
      <c r="C24" t="s">
        <v>476</v>
      </c>
    </row>
    <row r="25" spans="1:3">
      <c r="A25" s="1">
        <v>43907.353831018518</v>
      </c>
      <c r="B25" t="s">
        <v>1141</v>
      </c>
      <c r="C25" t="s">
        <v>476</v>
      </c>
    </row>
  </sheetData>
  <sheetProtection password="FA9C"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L34"/>
  <sheetViews>
    <sheetView showGridLines="0" topLeftCell="C4" workbookViewId="0"/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63.42578125" customWidth="1"/>
    <col min="6" max="6" width="1.7109375" hidden="1" customWidth="1"/>
    <col min="7" max="8" width="35.7109375" customWidth="1"/>
    <col min="9" max="9" width="91.5703125" customWidth="1"/>
  </cols>
  <sheetData>
    <row r="1" spans="2:9" hidden="1"/>
    <row r="2" spans="2:9" hidden="1"/>
    <row r="3" spans="2:9" hidden="1"/>
    <row r="4" spans="2:9" ht="3" customHeight="1"/>
    <row r="5" spans="2:9" ht="26.1" customHeight="1">
      <c r="D5" s="4" t="s">
        <v>500</v>
      </c>
      <c r="E5" s="4"/>
      <c r="F5" s="4"/>
      <c r="G5" s="4"/>
      <c r="H5" s="4"/>
    </row>
    <row r="6" spans="2:9" ht="3" customHeight="1"/>
    <row r="7" spans="2:9" ht="21" customHeight="1">
      <c r="D7" s="4" t="s">
        <v>492</v>
      </c>
      <c r="E7" s="4"/>
      <c r="F7" s="4"/>
      <c r="G7" s="4"/>
      <c r="H7" s="4"/>
      <c r="I7" s="4" t="s">
        <v>493</v>
      </c>
    </row>
    <row r="8" spans="2:9" ht="21" customHeight="1">
      <c r="D8" t="s">
        <v>91</v>
      </c>
      <c r="E8" t="s">
        <v>495</v>
      </c>
      <c r="G8" t="s">
        <v>476</v>
      </c>
      <c r="H8" t="s">
        <v>494</v>
      </c>
      <c r="I8" s="4"/>
    </row>
    <row r="9" spans="2:9" ht="12" customHeight="1">
      <c r="D9" t="s">
        <v>92</v>
      </c>
      <c r="E9" t="s">
        <v>51</v>
      </c>
      <c r="G9" t="s">
        <v>52</v>
      </c>
      <c r="H9" t="s">
        <v>53</v>
      </c>
      <c r="I9" t="s">
        <v>68</v>
      </c>
    </row>
    <row r="10" spans="2:9">
      <c r="D10">
        <v>1</v>
      </c>
      <c r="E10" s="4" t="s">
        <v>501</v>
      </c>
      <c r="F10" s="4"/>
      <c r="G10" s="4"/>
      <c r="H10" s="4"/>
    </row>
    <row r="11" spans="2:9" ht="20.100000000000001" customHeight="1">
      <c r="D11" t="s">
        <v>283</v>
      </c>
      <c r="E11" t="s">
        <v>502</v>
      </c>
      <c r="H11" t="s">
        <v>497</v>
      </c>
      <c r="I11" t="s">
        <v>503</v>
      </c>
    </row>
    <row r="12" spans="2:9">
      <c r="D12" t="s">
        <v>317</v>
      </c>
      <c r="E12" t="s">
        <v>504</v>
      </c>
      <c r="I12" t="s">
        <v>537</v>
      </c>
    </row>
    <row r="13" spans="2:9">
      <c r="B13">
        <v>3</v>
      </c>
      <c r="D13">
        <v>2</v>
      </c>
      <c r="E13" t="s">
        <v>505</v>
      </c>
      <c r="G13" t="s">
        <v>497</v>
      </c>
      <c r="I13" t="s">
        <v>506</v>
      </c>
    </row>
    <row r="14" spans="2:9" ht="39" customHeight="1">
      <c r="D14">
        <v>3</v>
      </c>
      <c r="E14" s="4" t="s">
        <v>669</v>
      </c>
      <c r="F14" s="4"/>
      <c r="G14" s="4"/>
      <c r="H14" s="4"/>
    </row>
    <row r="15" spans="2:9" ht="20.100000000000001" customHeight="1">
      <c r="D15" t="s">
        <v>480</v>
      </c>
      <c r="G15" t="s">
        <v>497</v>
      </c>
      <c r="I15" s="4" t="s">
        <v>536</v>
      </c>
    </row>
    <row r="16" spans="2:9" ht="15" customHeight="1">
      <c r="E16" t="s">
        <v>316</v>
      </c>
      <c r="I16" s="4"/>
    </row>
    <row r="17" spans="2:12" ht="69" customHeight="1">
      <c r="B17">
        <v>3</v>
      </c>
      <c r="D17">
        <v>4</v>
      </c>
      <c r="E17" s="4" t="s">
        <v>670</v>
      </c>
      <c r="F17" s="4"/>
      <c r="G17" s="4"/>
      <c r="H17" s="4"/>
    </row>
    <row r="18" spans="2:12" ht="20.100000000000001" customHeight="1">
      <c r="D18" t="s">
        <v>481</v>
      </c>
      <c r="E18" t="s">
        <v>507</v>
      </c>
      <c r="H18" t="s">
        <v>497</v>
      </c>
      <c r="I18" s="4" t="s">
        <v>538</v>
      </c>
    </row>
    <row r="19" spans="2:12" ht="15" customHeight="1">
      <c r="E19" t="s">
        <v>316</v>
      </c>
      <c r="I19" s="4"/>
    </row>
    <row r="20" spans="2:12" ht="30" customHeight="1">
      <c r="B20">
        <v>3</v>
      </c>
      <c r="D20">
        <v>5</v>
      </c>
      <c r="E20" s="4" t="s">
        <v>482</v>
      </c>
      <c r="F20" s="4"/>
      <c r="G20" s="4"/>
      <c r="H20" s="4"/>
    </row>
    <row r="21" spans="2:12" ht="26.1" customHeight="1">
      <c r="D21" t="s">
        <v>483</v>
      </c>
      <c r="E21" s="4" t="s">
        <v>508</v>
      </c>
      <c r="F21" s="4"/>
      <c r="G21" s="4"/>
      <c r="H21" s="4"/>
    </row>
    <row r="22" spans="2:12" ht="32.1" customHeight="1">
      <c r="D22" t="s">
        <v>484</v>
      </c>
      <c r="E22" t="s">
        <v>509</v>
      </c>
      <c r="H22" t="s">
        <v>497</v>
      </c>
      <c r="I22" s="4" t="s">
        <v>534</v>
      </c>
    </row>
    <row r="23" spans="2:12" ht="15" customHeight="1">
      <c r="E23" t="s">
        <v>316</v>
      </c>
      <c r="I23" s="4"/>
    </row>
    <row r="24" spans="2:12" ht="14.25" customHeight="1">
      <c r="D24" t="s">
        <v>485</v>
      </c>
      <c r="E24" s="4" t="s">
        <v>672</v>
      </c>
      <c r="F24" s="4"/>
      <c r="G24" s="4"/>
      <c r="H24" s="4"/>
    </row>
    <row r="25" spans="2:12" ht="54.95" customHeight="1">
      <c r="D25" t="s">
        <v>486</v>
      </c>
      <c r="E25" t="s">
        <v>511</v>
      </c>
      <c r="H25" t="s">
        <v>497</v>
      </c>
      <c r="I25" s="4" t="s">
        <v>673</v>
      </c>
    </row>
    <row r="26" spans="2:12" ht="15" customHeight="1">
      <c r="E26" t="s">
        <v>316</v>
      </c>
      <c r="I26" s="4"/>
    </row>
    <row r="27" spans="2:12" ht="26.1" customHeight="1">
      <c r="D27" t="s">
        <v>487</v>
      </c>
      <c r="E27" s="4" t="s">
        <v>674</v>
      </c>
      <c r="F27" s="4"/>
      <c r="G27" s="4"/>
      <c r="H27" s="4"/>
    </row>
    <row r="28" spans="2:12" ht="32.1" customHeight="1">
      <c r="D28" t="s">
        <v>488</v>
      </c>
      <c r="E28" t="s">
        <v>510</v>
      </c>
      <c r="H28" t="s">
        <v>497</v>
      </c>
      <c r="I28" s="4" t="s">
        <v>535</v>
      </c>
      <c r="L28" t="s">
        <v>636</v>
      </c>
    </row>
    <row r="29" spans="2:12" ht="15" customHeight="1">
      <c r="E29" t="s">
        <v>316</v>
      </c>
      <c r="I29" s="4"/>
    </row>
    <row r="30" spans="2:12" ht="59.25" customHeight="1">
      <c r="B30">
        <v>3</v>
      </c>
      <c r="D30" t="s">
        <v>69</v>
      </c>
      <c r="E30" s="4" t="s">
        <v>675</v>
      </c>
      <c r="F30" s="4"/>
      <c r="G30" s="4"/>
      <c r="H30" s="4"/>
    </row>
    <row r="31" spans="2:12" ht="20.100000000000001" customHeight="1">
      <c r="D31" t="s">
        <v>489</v>
      </c>
      <c r="G31" t="s">
        <v>497</v>
      </c>
      <c r="I31" s="4" t="s">
        <v>536</v>
      </c>
    </row>
    <row r="32" spans="2:12" ht="15" customHeight="1">
      <c r="E32" t="s">
        <v>316</v>
      </c>
      <c r="I32" s="4"/>
    </row>
    <row r="33" spans="4:9" ht="3" customHeight="1"/>
    <row r="34" spans="4:9" ht="24.75" customHeight="1">
      <c r="D34">
        <v>1</v>
      </c>
      <c r="E34" s="4" t="s">
        <v>671</v>
      </c>
      <c r="F34" s="4"/>
      <c r="G34" s="4"/>
      <c r="H34" s="4"/>
      <c r="I34" s="4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1.28515625" customWidth="1"/>
    <col min="6" max="6" width="41" customWidth="1"/>
    <col min="7" max="7" width="18" customWidth="1"/>
    <col min="8" max="8" width="13.140625" customWidth="1"/>
    <col min="9" max="9" width="11.4257812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4" t="s">
        <v>531</v>
      </c>
      <c r="E5" s="4"/>
      <c r="F5" s="4"/>
      <c r="G5" s="4"/>
      <c r="H5" s="4"/>
      <c r="I5" s="4"/>
      <c r="J5" s="4"/>
    </row>
    <row r="6" spans="1:13" ht="3" hidden="1" customHeight="1"/>
    <row r="7" spans="1:13" ht="3" customHeight="1"/>
    <row r="8" spans="1:13">
      <c r="D8" s="4" t="s">
        <v>492</v>
      </c>
      <c r="E8" s="4"/>
      <c r="F8" s="4"/>
      <c r="G8" s="4"/>
      <c r="H8" s="4"/>
      <c r="I8" s="4"/>
      <c r="J8" s="4"/>
      <c r="K8" s="4" t="s">
        <v>493</v>
      </c>
    </row>
    <row r="9" spans="1:13">
      <c r="D9" s="4" t="s">
        <v>91</v>
      </c>
      <c r="E9" s="4" t="s">
        <v>539</v>
      </c>
      <c r="F9" s="4"/>
      <c r="G9" s="4" t="s">
        <v>540</v>
      </c>
      <c r="H9" s="4"/>
      <c r="I9" s="4"/>
      <c r="J9" s="4"/>
      <c r="K9" s="4"/>
    </row>
    <row r="10" spans="1:13">
      <c r="D10" s="4"/>
      <c r="E10" t="s">
        <v>541</v>
      </c>
      <c r="F10" t="s">
        <v>430</v>
      </c>
      <c r="G10" t="s">
        <v>430</v>
      </c>
      <c r="H10" t="s">
        <v>541</v>
      </c>
      <c r="I10" t="s">
        <v>542</v>
      </c>
      <c r="J10" t="s">
        <v>494</v>
      </c>
      <c r="K10" s="4"/>
    </row>
    <row r="11" spans="1:13" ht="12" customHeight="1">
      <c r="D11" t="s">
        <v>92</v>
      </c>
      <c r="E11" t="s">
        <v>51</v>
      </c>
      <c r="F11" t="s">
        <v>52</v>
      </c>
      <c r="G11" t="s">
        <v>53</v>
      </c>
      <c r="H11" t="s">
        <v>68</v>
      </c>
      <c r="I11" t="s">
        <v>69</v>
      </c>
      <c r="J11" t="s">
        <v>181</v>
      </c>
      <c r="K11" t="s">
        <v>182</v>
      </c>
    </row>
    <row r="12" spans="1:13" ht="57" customHeight="1">
      <c r="A12" t="s">
        <v>52</v>
      </c>
      <c r="B12" t="s">
        <v>242</v>
      </c>
      <c r="D12" t="s">
        <v>92</v>
      </c>
      <c r="K12" s="4" t="s">
        <v>543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4</v>
      </c>
      <c r="K13" s="4"/>
    </row>
    <row r="14" spans="1:13" ht="3" customHeight="1"/>
    <row r="15" spans="1:13" ht="27.75" customHeight="1">
      <c r="E15" s="4" t="s">
        <v>660</v>
      </c>
      <c r="F15" s="4"/>
      <c r="G15" s="4"/>
      <c r="H15" s="4"/>
      <c r="I15" s="4"/>
      <c r="J15" s="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4" t="s">
        <v>302</v>
      </c>
      <c r="E7" s="4"/>
    </row>
    <row r="8" spans="4:5" ht="3" customHeight="1"/>
    <row r="9" spans="4:5" ht="15.95" customHeight="1">
      <c r="D9" t="s">
        <v>91</v>
      </c>
      <c r="E9" t="s">
        <v>301</v>
      </c>
    </row>
    <row r="10" spans="4:5" ht="12" customHeight="1">
      <c r="D10" t="s">
        <v>92</v>
      </c>
      <c r="E10" t="s">
        <v>51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175</v>
      </c>
    </row>
    <row r="14" spans="4:5" ht="3" customHeight="1"/>
    <row r="15" spans="4:5" ht="22.5" customHeight="1">
      <c r="D15" s="4" t="s">
        <v>303</v>
      </c>
      <c r="E15" s="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J21"/>
  <sheetViews>
    <sheetView showGridLines="0" topLeftCell="E1" workbookViewId="0">
      <selection activeCell="G17" sqref="G17"/>
    </sheetView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H8" t="str">
        <f>IF('Перечень тарифов'!R21="","наименование отсутствует","" &amp; 'Перечень тарифов'!R21 &amp; "")</f>
        <v>наименование отсутствует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H12" t="str">
        <f>IF(Территории!H13="","","" &amp; Территории!H13 &amp; "")</f>
        <v>Камышинский муниципальный район</v>
      </c>
      <c r="I12" t="s">
        <v>557</v>
      </c>
    </row>
    <row r="13" spans="1:10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H13" t="str">
        <f>IF(Территории!R14="","","" &amp; Территории!R14 &amp; "")</f>
        <v>Мичуринское (18618422)</v>
      </c>
      <c r="I13" t="s">
        <v>657</v>
      </c>
    </row>
    <row r="14" spans="1:10">
      <c r="A14" s="4">
        <v>2</v>
      </c>
      <c r="F14" t="str">
        <f>"2." &amp;mergeValue(A14)</f>
        <v>2.2</v>
      </c>
      <c r="G14" t="s">
        <v>551</v>
      </c>
      <c r="H14" t="str">
        <f>IF('Перечень тарифов'!R25="","наименование отсутствует","" &amp; 'Перечень тарифов'!R25 &amp; "")</f>
        <v>наименование отсутствует</v>
      </c>
      <c r="I14" t="s">
        <v>656</v>
      </c>
    </row>
    <row r="15" spans="1:10">
      <c r="A15" s="4"/>
      <c r="F15" t="str">
        <f>"3." &amp;mergeValue(A15)</f>
        <v>3.2</v>
      </c>
      <c r="G15" t="s">
        <v>552</v>
      </c>
      <c r="H15" t="str">
        <f>IF('Перечень тарифов'!F25="","наименование отсутствует","" &amp; 'Перечень тарифов'!F25 &amp; "")</f>
        <v>Холодное водоснабжение. Техническая вода</v>
      </c>
      <c r="I15" t="s">
        <v>655</v>
      </c>
    </row>
    <row r="16" spans="1:10">
      <c r="A16" s="4"/>
      <c r="F16" t="str">
        <f>"4."&amp;mergeValue(A16)</f>
        <v>4.2</v>
      </c>
      <c r="G16" t="s">
        <v>553</v>
      </c>
      <c r="H16" t="s">
        <v>497</v>
      </c>
    </row>
    <row r="17" spans="1:9">
      <c r="A17" s="4"/>
      <c r="B17" s="4">
        <v>1</v>
      </c>
      <c r="F17" t="str">
        <f>"4."&amp;mergeValue(A17) &amp;"."&amp;mergeValue(B17)</f>
        <v>4.2.1</v>
      </c>
      <c r="G17" t="s">
        <v>658</v>
      </c>
      <c r="H17" t="str">
        <f>IF(region_name="","",region_name)</f>
        <v>Волгоградская область</v>
      </c>
      <c r="I17" t="s">
        <v>556</v>
      </c>
    </row>
    <row r="18" spans="1:9">
      <c r="A18" s="4"/>
      <c r="B18" s="4"/>
      <c r="C18" s="4">
        <v>1</v>
      </c>
      <c r="F18" t="str">
        <f>"4."&amp;mergeValue(A18) &amp;"."&amp;mergeValue(B18)&amp;"."&amp;mergeValue(C18)</f>
        <v>4.2.1.1</v>
      </c>
      <c r="G18" t="s">
        <v>554</v>
      </c>
      <c r="H18" t="str">
        <f>IF(Территории!H13="","","" &amp; Территории!H13 &amp; "")</f>
        <v>Камышинский муниципальный район</v>
      </c>
      <c r="I18" t="s">
        <v>557</v>
      </c>
    </row>
    <row r="19" spans="1:9">
      <c r="A19" s="4"/>
      <c r="B19" s="4"/>
      <c r="C19" s="4"/>
      <c r="D19">
        <v>1</v>
      </c>
      <c r="F19" t="str">
        <f>"4."&amp;mergeValue(A19) &amp;"."&amp;mergeValue(B19)&amp;"."&amp;mergeValue(C19)&amp;"."&amp;mergeValue(D19)</f>
        <v>4.2.1.1.1</v>
      </c>
      <c r="G19" t="s">
        <v>555</v>
      </c>
      <c r="H19" t="str">
        <f>IF(Территории!R14="","","" &amp; Территории!R14 &amp; "")</f>
        <v>Мичуринское (18618422)</v>
      </c>
      <c r="I19" t="s">
        <v>657</v>
      </c>
    </row>
    <row r="20" spans="1:9" ht="3" customHeight="1"/>
    <row r="21" spans="1:9" ht="15" customHeight="1">
      <c r="G21" s="4" t="s">
        <v>659</v>
      </c>
      <c r="H21" s="4"/>
    </row>
  </sheetData>
  <sheetProtection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112"/>
  <sheetViews>
    <sheetView showGridLines="0" workbookViewId="0"/>
  </sheetViews>
  <sheetFormatPr defaultRowHeight="15"/>
  <sheetData>
    <row r="1" spans="1:1">
      <c r="A1">
        <f>IF('Форма 2.2 | Т-тех'!$O$22="",1,0)</f>
        <v>0</v>
      </c>
    </row>
    <row r="2" spans="1:1">
      <c r="A2">
        <f>IF('Форма 2.2 | Т-тех'!$R$23="",1,0)</f>
        <v>0</v>
      </c>
    </row>
    <row r="3" spans="1:1">
      <c r="A3">
        <f>IF('Форма 2.2 | Т-тех'!$T$23="",1,0)</f>
        <v>0</v>
      </c>
    </row>
    <row r="4" spans="1:1">
      <c r="A4">
        <f>IF('Форма 2.2 | Т-тех'!$S$23="",1,0)</f>
        <v>0</v>
      </c>
    </row>
    <row r="5" spans="1:1">
      <c r="A5">
        <f>IF('Форма 2.2 | Т-тех'!$U$23="",1,0)</f>
        <v>0</v>
      </c>
    </row>
    <row r="6" spans="1:1">
      <c r="A6">
        <f>IF('Форма 2.2 | Т-транс'!$O$22="",1,0)</f>
        <v>1</v>
      </c>
    </row>
    <row r="7" spans="1:1">
      <c r="A7">
        <f>IF('Форма 2.2 | Т-транс'!$R$23="",1,0)</f>
        <v>1</v>
      </c>
    </row>
    <row r="8" spans="1:1">
      <c r="A8">
        <f>IF('Форма 2.2 | Т-транс'!$T$23="",1,0)</f>
        <v>1</v>
      </c>
    </row>
    <row r="9" spans="1:1">
      <c r="A9">
        <f>IF('Форма 2.2 | Т-транс'!$S$23="",1,0)</f>
        <v>0</v>
      </c>
    </row>
    <row r="10" spans="1:1">
      <c r="A10">
        <f>IF('Форма 2.2 | Т-транс'!$U$23="",1,0)</f>
        <v>0</v>
      </c>
    </row>
    <row r="11" spans="1:1">
      <c r="A11">
        <f>IF('Форма 2.2 | Т-подвоз'!$O$22="",1,0)</f>
        <v>1</v>
      </c>
    </row>
    <row r="12" spans="1:1">
      <c r="A12">
        <f>IF('Форма 2.2 | Т-подвоз'!$R$23="",1,0)</f>
        <v>1</v>
      </c>
    </row>
    <row r="13" spans="1:1">
      <c r="A13">
        <f>IF('Форма 2.2 | Т-подвоз'!$T$23="",1,0)</f>
        <v>1</v>
      </c>
    </row>
    <row r="14" spans="1:1">
      <c r="A14">
        <f>IF('Форма 2.2 | Т-подвоз'!$S$23="",1,0)</f>
        <v>0</v>
      </c>
    </row>
    <row r="15" spans="1:1">
      <c r="A15">
        <f>IF('Форма 2.2 | Т-подвоз'!$U$23="",1,0)</f>
        <v>0</v>
      </c>
    </row>
    <row r="16" spans="1:1">
      <c r="A16">
        <f>IF('Форма 2.2 | Т-пит'!$O$22="",1,0)</f>
        <v>0</v>
      </c>
    </row>
    <row r="17" spans="1:1">
      <c r="A17">
        <f>IF('Форма 2.2 | Т-пит'!$R$23="",1,0)</f>
        <v>0</v>
      </c>
    </row>
    <row r="18" spans="1:1">
      <c r="A18">
        <f>IF('Форма 2.2 | Т-пит'!$T$23="",1,0)</f>
        <v>0</v>
      </c>
    </row>
    <row r="19" spans="1:1">
      <c r="A19">
        <f>IF('Форма 2.2 | Т-пит'!$S$23="",1,0)</f>
        <v>0</v>
      </c>
    </row>
    <row r="20" spans="1:1">
      <c r="A20">
        <f>IF('Форма 2.2 | Т-пит'!$U$23="",1,0)</f>
        <v>0</v>
      </c>
    </row>
    <row r="21" spans="1:1">
      <c r="A21">
        <f>IF('Форма 2.3 | Т-подкл(инд)'!$M$22="",1,0)</f>
        <v>1</v>
      </c>
    </row>
    <row r="22" spans="1:1">
      <c r="A22">
        <f>IF('Форма 2.3 | Т-подкл(инд)'!$Q$22="",1,0)</f>
        <v>1</v>
      </c>
    </row>
    <row r="23" spans="1:1">
      <c r="A23">
        <f>IF('Форма 2.3 | Т-подкл(инд)'!$AD$22="",1,0)</f>
        <v>1</v>
      </c>
    </row>
    <row r="24" spans="1:1">
      <c r="A24">
        <f>IF('Форма 2.3 | Т-подкл(инд)'!$AE$22="",1,0)</f>
        <v>1</v>
      </c>
    </row>
    <row r="25" spans="1:1">
      <c r="A25">
        <f>IF('Форма 2.3 | Т-подкл(инд)'!$AF$22="",1,0)</f>
        <v>1</v>
      </c>
    </row>
    <row r="26" spans="1:1">
      <c r="A26">
        <f>IF('Форма 2.3 | Т-подкл(инд)'!$AG$22="",1,0)</f>
        <v>1</v>
      </c>
    </row>
    <row r="27" spans="1:1">
      <c r="A27">
        <f>IF('Форма 2.3 | Т-подкл(инд)'!$AH$22="",1,0)</f>
        <v>1</v>
      </c>
    </row>
    <row r="28" spans="1:1">
      <c r="A28">
        <f>IF('Форма 2.3 | Т-подкл(инд)'!$AJ$22="",1,0)</f>
        <v>1</v>
      </c>
    </row>
    <row r="29" spans="1:1">
      <c r="A29">
        <f>IF('Форма 2.3 | Т-подкл(инд)'!$N$22="",1,0)</f>
        <v>0</v>
      </c>
    </row>
    <row r="30" spans="1:1">
      <c r="A30">
        <f>IF('Форма 2.3 | Т-подкл(инд)'!$R$22="",1,0)</f>
        <v>0</v>
      </c>
    </row>
    <row r="31" spans="1:1">
      <c r="A31">
        <f>IF('Форма 2.3 | Т-подкл(инд)'!$V$22="",1,0)</f>
        <v>0</v>
      </c>
    </row>
    <row r="32" spans="1:1">
      <c r="A32">
        <f>IF('Форма 2.3 | Т-подкл(инд)'!$Z$22="",1,0)</f>
        <v>0</v>
      </c>
    </row>
    <row r="33" spans="1:1">
      <c r="A33">
        <f>IF('Форма 2.3 | Т-подкл(инд)'!$AI$22="",1,0)</f>
        <v>0</v>
      </c>
    </row>
    <row r="34" spans="1:1">
      <c r="A34">
        <f>IF('Форма 2.3 | Т-подкл(инд)'!$AK$22="",1,0)</f>
        <v>0</v>
      </c>
    </row>
    <row r="35" spans="1:1">
      <c r="A35">
        <f>IF('Форма 2.3 | Т-подкл'!$P$22="",1,0)</f>
        <v>1</v>
      </c>
    </row>
    <row r="36" spans="1:1">
      <c r="A36">
        <f>IF('Форма 2.3 | Т-подкл'!$AC$22="",1,0)</f>
        <v>1</v>
      </c>
    </row>
    <row r="37" spans="1:1">
      <c r="A37">
        <f>IF('Форма 2.3 | Т-подкл'!$AD$22="",1,0)</f>
        <v>1</v>
      </c>
    </row>
    <row r="38" spans="1:1">
      <c r="A38">
        <f>IF('Форма 2.3 | Т-подкл'!$AE$22="",1,0)</f>
        <v>1</v>
      </c>
    </row>
    <row r="39" spans="1:1">
      <c r="A39">
        <f>IF('Форма 2.3 | Т-подкл'!$AF$22="",1,0)</f>
        <v>1</v>
      </c>
    </row>
    <row r="40" spans="1:1">
      <c r="A40">
        <f>IF('Форма 2.3 | Т-подкл'!$AG$22="",1,0)</f>
        <v>1</v>
      </c>
    </row>
    <row r="41" spans="1:1">
      <c r="A41">
        <f>IF('Форма 2.3 | Т-подкл'!$AI$22="",1,0)</f>
        <v>1</v>
      </c>
    </row>
    <row r="42" spans="1:1">
      <c r="A42">
        <f>IF('Форма 2.3 | Т-подкл'!$Q$22="",1,0)</f>
        <v>0</v>
      </c>
    </row>
    <row r="43" spans="1:1">
      <c r="A43">
        <f>IF('Форма 2.3 | Т-подкл'!$U$22="",1,0)</f>
        <v>0</v>
      </c>
    </row>
    <row r="44" spans="1:1">
      <c r="A44">
        <f>IF('Форма 2.3 | Т-подкл'!$Y$22="",1,0)</f>
        <v>0</v>
      </c>
    </row>
    <row r="45" spans="1:1">
      <c r="A45">
        <f>IF('Форма 2.3 | Т-подкл'!$AH$22="",1,0)</f>
        <v>0</v>
      </c>
    </row>
    <row r="46" spans="1:1">
      <c r="A46">
        <f>IF('Форма 2.3 | Т-подкл'!$AJ$22="",1,0)</f>
        <v>0</v>
      </c>
    </row>
    <row r="47" spans="1:1">
      <c r="A47">
        <f>IF('Форма 2.11'!$E$12="",1,0)</f>
        <v>0</v>
      </c>
    </row>
    <row r="48" spans="1:1">
      <c r="A48">
        <f>IF('Форма 2.11'!$F$12="",1,0)</f>
        <v>0</v>
      </c>
    </row>
    <row r="49" spans="1:1">
      <c r="A49">
        <f>IF('Форма 2.12'!$G$11="",1,0)</f>
        <v>1</v>
      </c>
    </row>
    <row r="50" spans="1:1">
      <c r="A50">
        <f>IF('Форма 2.12'!$G$12="",1,0)</f>
        <v>1</v>
      </c>
    </row>
    <row r="51" spans="1:1">
      <c r="A51">
        <f>IF('Форма 2.12'!$H$12="",1,0)</f>
        <v>1</v>
      </c>
    </row>
    <row r="52" spans="1:1">
      <c r="A52">
        <f>IF('Форма 2.12'!$H$13="",1,0)</f>
        <v>1</v>
      </c>
    </row>
    <row r="53" spans="1:1">
      <c r="A53">
        <f>IF('Форма 2.12'!$E$15="",1,0)</f>
        <v>1</v>
      </c>
    </row>
    <row r="54" spans="1:1">
      <c r="A54">
        <f>IF('Форма 2.12'!$H$15="",1,0)</f>
        <v>1</v>
      </c>
    </row>
    <row r="55" spans="1:1">
      <c r="A55">
        <f>IF('Форма 2.12'!$G$18="",1,0)</f>
        <v>1</v>
      </c>
    </row>
    <row r="56" spans="1:1">
      <c r="A56">
        <f>IF('Форма 2.12'!$G$22="",1,0)</f>
        <v>1</v>
      </c>
    </row>
    <row r="57" spans="1:1">
      <c r="A57">
        <f>IF('Форма 2.12'!$G$25="",1,0)</f>
        <v>1</v>
      </c>
    </row>
    <row r="58" spans="1:1">
      <c r="A58">
        <f>IF('Форма 2.12'!$E$31="",1,0)</f>
        <v>1</v>
      </c>
    </row>
    <row r="59" spans="1:1">
      <c r="A59">
        <f>IF('Форма 2.12'!$H$31="",1,0)</f>
        <v>1</v>
      </c>
    </row>
    <row r="60" spans="1:1">
      <c r="A60">
        <f>IF('Форма 2.12'!$G$28="",1,0)</f>
        <v>1</v>
      </c>
    </row>
    <row r="61" spans="1:1">
      <c r="A61">
        <f>IF('Форма 1.0.2'!$E$12="",1,0)</f>
        <v>1</v>
      </c>
    </row>
    <row r="62" spans="1:1">
      <c r="A62">
        <f>IF('Форма 1.0.2'!$F$12="",1,0)</f>
        <v>1</v>
      </c>
    </row>
    <row r="63" spans="1:1">
      <c r="A63">
        <f>IF('Форма 1.0.2'!$G$12="",1,0)</f>
        <v>1</v>
      </c>
    </row>
    <row r="64" spans="1:1">
      <c r="A64">
        <f>IF('Форма 1.0.2'!$H$12="",1,0)</f>
        <v>1</v>
      </c>
    </row>
    <row r="65" spans="1:1">
      <c r="A65">
        <f>IF('Форма 1.0.2'!$I$12="",1,0)</f>
        <v>1</v>
      </c>
    </row>
    <row r="66" spans="1:1">
      <c r="A66">
        <f>IF('Форма 1.0.2'!$J$12="",1,0)</f>
        <v>1</v>
      </c>
    </row>
    <row r="67" spans="1:1">
      <c r="A67">
        <f>IF('Сведения об изменении'!$E$12="",1,0)</f>
        <v>1</v>
      </c>
    </row>
    <row r="68" spans="1:1">
      <c r="A68">
        <f>IF(Территории!$E$12="",1,0)</f>
        <v>0</v>
      </c>
    </row>
    <row r="69" spans="1:1">
      <c r="A69">
        <f>IF('Перечень тарифов'!$E$21="",1,0)</f>
        <v>0</v>
      </c>
    </row>
    <row r="70" spans="1:1">
      <c r="A70">
        <f>IF('Перечень тарифов'!$F$21="",1,0)</f>
        <v>0</v>
      </c>
    </row>
    <row r="71" spans="1:1">
      <c r="A71">
        <f>IF('Перечень тарифов'!$G$21="",1,0)</f>
        <v>0</v>
      </c>
    </row>
    <row r="72" spans="1:1">
      <c r="A72">
        <f>IF('Перечень тарифов'!$K$21="",1,0)</f>
        <v>0</v>
      </c>
    </row>
    <row r="73" spans="1:1">
      <c r="A73">
        <f>IF('Перечень тарифов'!$O$21="",1,0)</f>
        <v>0</v>
      </c>
    </row>
    <row r="74" spans="1:1">
      <c r="A74">
        <f>IF('Перечень тарифов'!$E$25="",1,0)</f>
        <v>0</v>
      </c>
    </row>
    <row r="75" spans="1:1">
      <c r="A75">
        <f>IF('Перечень тарифов'!$F$25="",1,0)</f>
        <v>0</v>
      </c>
    </row>
    <row r="76" spans="1:1">
      <c r="A76">
        <f>IF('Перечень тарифов'!$G$25="",1,0)</f>
        <v>0</v>
      </c>
    </row>
    <row r="77" spans="1:1">
      <c r="A77">
        <f>IF('Перечень тарифов'!$K$25="",1,0)</f>
        <v>0</v>
      </c>
    </row>
    <row r="78" spans="1:1">
      <c r="A78">
        <f>IF('Перечень тарифов'!$O$25="",1,0)</f>
        <v>0</v>
      </c>
    </row>
    <row r="79" spans="1:1">
      <c r="A79">
        <f>IF('Форма 2.2 | Т-пит'!$O$23="",1,0)</f>
        <v>0</v>
      </c>
    </row>
    <row r="80" spans="1:1">
      <c r="A80">
        <f>IF('Форма 2.2 | Т-тех'!$O$23="",1,0)</f>
        <v>0</v>
      </c>
    </row>
    <row r="81" spans="1:1">
      <c r="A81">
        <f>IF('Форма 2.2 | Т-тех'!$Y$23="",1,0)</f>
        <v>0</v>
      </c>
    </row>
    <row r="82" spans="1:1">
      <c r="A82">
        <f>IF('Форма 2.2 | Т-тех'!$AA$23="",1,0)</f>
        <v>0</v>
      </c>
    </row>
    <row r="83" spans="1:1">
      <c r="A83">
        <f>IF('Форма 2.2 | Т-тех'!$V$23="",1,0)</f>
        <v>0</v>
      </c>
    </row>
    <row r="84" spans="1:1">
      <c r="A84">
        <f>IF('Форма 2.2 | Т-тех'!$Z$23="",1,0)</f>
        <v>0</v>
      </c>
    </row>
    <row r="85" spans="1:1">
      <c r="A85">
        <f>IF('Форма 2.2 | Т-тех'!$AB$23="",1,0)</f>
        <v>0</v>
      </c>
    </row>
    <row r="86" spans="1:1">
      <c r="A86">
        <f>IF('Форма 2.2 | Т-тех'!$O$26="",1,0)</f>
        <v>0</v>
      </c>
    </row>
    <row r="87" spans="1:1">
      <c r="A87">
        <f>IF('Форма 2.2 | Т-тех'!$O$27="",1,0)</f>
        <v>0</v>
      </c>
    </row>
    <row r="88" spans="1:1">
      <c r="A88">
        <f>IF('Форма 2.2 | Т-тех'!$R$27="",1,0)</f>
        <v>0</v>
      </c>
    </row>
    <row r="89" spans="1:1">
      <c r="A89">
        <f>IF('Форма 2.2 | Т-тех'!$T$27="",1,0)</f>
        <v>0</v>
      </c>
    </row>
    <row r="90" spans="1:1">
      <c r="A90">
        <f>IF('Форма 2.2 | Т-тех'!$V$27="",1,0)</f>
        <v>0</v>
      </c>
    </row>
    <row r="91" spans="1:1">
      <c r="A91">
        <f>IF('Форма 2.2 | Т-тех'!$Y$27="",1,0)</f>
        <v>0</v>
      </c>
    </row>
    <row r="92" spans="1:1">
      <c r="A92">
        <f>IF('Форма 2.2 | Т-тех'!$AA$27="",1,0)</f>
        <v>0</v>
      </c>
    </row>
    <row r="93" spans="1:1">
      <c r="A93">
        <f>IF('Форма 2.2 | Т-тех'!$S$27="",1,0)</f>
        <v>0</v>
      </c>
    </row>
    <row r="94" spans="1:1">
      <c r="A94">
        <f>IF('Форма 2.2 | Т-тех'!$U$27="",1,0)</f>
        <v>0</v>
      </c>
    </row>
    <row r="95" spans="1:1">
      <c r="A95">
        <f>IF('Форма 2.2 | Т-тех'!$Z$27="",1,0)</f>
        <v>0</v>
      </c>
    </row>
    <row r="96" spans="1:1">
      <c r="A96">
        <f>IF('Форма 2.2 | Т-тех'!$AB$27="",1,0)</f>
        <v>0</v>
      </c>
    </row>
    <row r="97" spans="1:1">
      <c r="A97">
        <f>IF('Форма 2.2 | Т-пит'!$O$26="",1,0)</f>
        <v>0</v>
      </c>
    </row>
    <row r="98" spans="1:1">
      <c r="A98">
        <f>IF('Форма 2.2 | Т-пит'!$O$27="",1,0)</f>
        <v>0</v>
      </c>
    </row>
    <row r="99" spans="1:1">
      <c r="A99">
        <f>IF('Форма 2.2 | Т-пит'!$R$27="",1,0)</f>
        <v>0</v>
      </c>
    </row>
    <row r="100" spans="1:1">
      <c r="A100">
        <f>IF('Форма 2.2 | Т-пит'!$T$27="",1,0)</f>
        <v>0</v>
      </c>
    </row>
    <row r="101" spans="1:1">
      <c r="A101">
        <f>IF('Форма 2.2 | Т-пит'!$S$27="",1,0)</f>
        <v>0</v>
      </c>
    </row>
    <row r="102" spans="1:1">
      <c r="A102">
        <f>IF('Форма 2.2 | Т-пит'!$U$27="",1,0)</f>
        <v>0</v>
      </c>
    </row>
    <row r="103" spans="1:1">
      <c r="A103">
        <f>IF('Форма 2.2 | Т-пит'!$Y$27="",1,0)</f>
        <v>0</v>
      </c>
    </row>
    <row r="104" spans="1:1">
      <c r="A104">
        <f>IF('Форма 2.2 | Т-пит'!$AA$27="",1,0)</f>
        <v>0</v>
      </c>
    </row>
    <row r="105" spans="1:1">
      <c r="A105">
        <f>IF('Форма 2.2 | Т-пит'!$V$27="",1,0)</f>
        <v>0</v>
      </c>
    </row>
    <row r="106" spans="1:1">
      <c r="A106">
        <f>IF('Форма 2.2 | Т-пит'!$Z$27="",1,0)</f>
        <v>0</v>
      </c>
    </row>
    <row r="107" spans="1:1">
      <c r="A107">
        <f>IF('Форма 2.2 | Т-пит'!$AB$27="",1,0)</f>
        <v>0</v>
      </c>
    </row>
    <row r="108" spans="1:1">
      <c r="A108">
        <f>IF('Форма 2.2 | Т-пит'!$Y$23="",1,0)</f>
        <v>0</v>
      </c>
    </row>
    <row r="109" spans="1:1">
      <c r="A109">
        <f>IF('Форма 2.2 | Т-пит'!$AA$23="",1,0)</f>
        <v>0</v>
      </c>
    </row>
    <row r="110" spans="1:1">
      <c r="A110">
        <f>IF('Форма 2.2 | Т-пит'!$V$23="",1,0)</f>
        <v>0</v>
      </c>
    </row>
    <row r="111" spans="1:1">
      <c r="A111">
        <f>IF('Форма 2.2 | Т-пит'!$Z$23="",1,0)</f>
        <v>0</v>
      </c>
    </row>
    <row r="112" spans="1:1">
      <c r="A112">
        <f>IF('Форма 2.2 | Т-пит'!$AB$23="",1,0)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5"/>
  <cols>
    <col min="1" max="16384" width="9.140625" style="3"/>
  </cols>
  <sheetData>
    <row r="1" spans="1:3">
      <c r="A1" s="3" t="s">
        <v>572</v>
      </c>
      <c r="B1" s="3" t="s">
        <v>573</v>
      </c>
      <c r="C1" s="3" t="s">
        <v>67</v>
      </c>
    </row>
    <row r="2" spans="1:3">
      <c r="A2" s="3">
        <v>4189678</v>
      </c>
      <c r="B2" s="3" t="s">
        <v>1138</v>
      </c>
      <c r="C2" s="3" t="s">
        <v>1139</v>
      </c>
    </row>
    <row r="3" spans="1:3">
      <c r="A3" s="3">
        <v>4190415</v>
      </c>
      <c r="B3" s="3" t="s">
        <v>1140</v>
      </c>
      <c r="C3" s="3" t="s">
        <v>1139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5"/>
  <cols>
    <col min="2" max="2" width="66" customWidth="1"/>
  </cols>
  <sheetData>
    <row r="3" spans="2:2">
      <c r="B3" t="s">
        <v>2410</v>
      </c>
    </row>
    <row r="4" spans="2:2">
      <c r="B4" t="s">
        <v>576</v>
      </c>
    </row>
    <row r="5" spans="2:2">
      <c r="B5" t="s">
        <v>577</v>
      </c>
    </row>
    <row r="6" spans="2:2">
      <c r="B6" t="s">
        <v>578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I52"/>
  <sheetViews>
    <sheetView showGridLines="0" tabSelected="1" topLeftCell="D4" workbookViewId="0">
      <selection activeCell="E27" sqref="E27"/>
    </sheetView>
  </sheetViews>
  <sheetFormatPr defaultRowHeight="15"/>
  <cols>
    <col min="1" max="2" width="10.7109375" hidden="1" customWidth="1"/>
    <col min="3" max="3" width="3.7109375" hidden="1" customWidth="1"/>
    <col min="4" max="4" width="1.7109375" customWidth="1"/>
    <col min="5" max="5" width="55.28515625" customWidth="1"/>
    <col min="6" max="6" width="50.7109375" customWidth="1"/>
    <col min="7" max="7" width="3.7109375" customWidth="1"/>
    <col min="10" max="10" width="30" customWidth="1"/>
  </cols>
  <sheetData>
    <row r="1" spans="5:6" ht="3" customHeight="1">
      <c r="F1">
        <v>26598445</v>
      </c>
    </row>
    <row r="2" spans="5:6">
      <c r="E2" t="str">
        <f>"Код шаблона: " &amp; GetCode()</f>
        <v>Код шаблона: FAS.JKH.OPEN.INFO.PRICE.HVS</v>
      </c>
    </row>
    <row r="3" spans="5:6">
      <c r="E3" t="str">
        <f>"Версия " &amp; GetVersion()</f>
        <v>Версия 1.0.2</v>
      </c>
    </row>
    <row r="5" spans="5:6">
      <c r="E5" s="4" t="s">
        <v>477</v>
      </c>
      <c r="F5" s="4"/>
    </row>
    <row r="7" spans="5:6">
      <c r="E7" t="s">
        <v>54</v>
      </c>
      <c r="F7" t="s">
        <v>107</v>
      </c>
    </row>
    <row r="9" spans="5:6">
      <c r="E9" t="s">
        <v>523</v>
      </c>
      <c r="F9" t="s">
        <v>85</v>
      </c>
    </row>
    <row r="11" spans="5:6">
      <c r="E11" t="s">
        <v>521</v>
      </c>
      <c r="F11" t="s">
        <v>2399</v>
      </c>
    </row>
    <row r="12" spans="5:6">
      <c r="E12" t="s">
        <v>522</v>
      </c>
      <c r="F12" t="s">
        <v>2400</v>
      </c>
    </row>
    <row r="14" spans="5:6">
      <c r="E14" t="s">
        <v>363</v>
      </c>
      <c r="F14" t="s">
        <v>44</v>
      </c>
    </row>
    <row r="15" spans="5:6" hidden="1">
      <c r="E15" t="s">
        <v>287</v>
      </c>
      <c r="F15" t="s">
        <v>699</v>
      </c>
    </row>
    <row r="16" spans="5:6" hidden="1">
      <c r="E16" t="s">
        <v>676</v>
      </c>
    </row>
    <row r="17" spans="5:6">
      <c r="F17" t="s">
        <v>681</v>
      </c>
    </row>
    <row r="18" spans="5:6">
      <c r="E18" t="s">
        <v>559</v>
      </c>
      <c r="F18" t="s">
        <v>2401</v>
      </c>
    </row>
    <row r="19" spans="5:6">
      <c r="E19" t="s">
        <v>665</v>
      </c>
      <c r="F19" t="s">
        <v>2402</v>
      </c>
    </row>
    <row r="20" spans="5:6">
      <c r="E20" t="s">
        <v>664</v>
      </c>
      <c r="F20" t="s">
        <v>2420</v>
      </c>
    </row>
    <row r="21" spans="5:6">
      <c r="E21" t="s">
        <v>558</v>
      </c>
      <c r="F21" t="s">
        <v>2401</v>
      </c>
    </row>
    <row r="22" spans="5:6" hidden="1">
      <c r="F22" t="s">
        <v>682</v>
      </c>
    </row>
    <row r="23" spans="5:6" hidden="1">
      <c r="E23" t="s">
        <v>683</v>
      </c>
    </row>
    <row r="24" spans="5:6" hidden="1">
      <c r="E24" t="s">
        <v>684</v>
      </c>
    </row>
    <row r="25" spans="5:6" hidden="1">
      <c r="E25" t="s">
        <v>685</v>
      </c>
    </row>
    <row r="26" spans="5:6" hidden="1">
      <c r="E26" t="s">
        <v>558</v>
      </c>
    </row>
    <row r="27" spans="5:6" ht="35.1" customHeight="1"/>
    <row r="28" spans="5:6">
      <c r="E28" t="s">
        <v>169</v>
      </c>
      <c r="F28" t="s">
        <v>85</v>
      </c>
    </row>
    <row r="29" spans="5:6">
      <c r="E29" t="s">
        <v>79</v>
      </c>
      <c r="F29" t="s">
        <v>1594</v>
      </c>
    </row>
    <row r="30" spans="5:6" hidden="1">
      <c r="E30" t="s">
        <v>201</v>
      </c>
    </row>
    <row r="31" spans="5:6">
      <c r="E31" t="s">
        <v>55</v>
      </c>
      <c r="F31">
        <v>3410268166</v>
      </c>
    </row>
    <row r="32" spans="5:6">
      <c r="E32" t="s">
        <v>56</v>
      </c>
      <c r="F32">
        <v>341001001</v>
      </c>
    </row>
    <row r="34" spans="5:6">
      <c r="E34" t="s">
        <v>232</v>
      </c>
      <c r="F34" t="s">
        <v>1</v>
      </c>
    </row>
    <row r="36" spans="5:6">
      <c r="E36" t="s">
        <v>478</v>
      </c>
      <c r="F36" t="s">
        <v>85</v>
      </c>
    </row>
    <row r="38" spans="5:6">
      <c r="E38" t="s">
        <v>606</v>
      </c>
      <c r="F38" t="s">
        <v>2403</v>
      </c>
    </row>
    <row r="39" spans="5:6">
      <c r="E39" t="s">
        <v>607</v>
      </c>
      <c r="F39" t="s">
        <v>2404</v>
      </c>
    </row>
    <row r="40" spans="5:6">
      <c r="F40" t="s">
        <v>639</v>
      </c>
    </row>
    <row r="41" spans="5:6">
      <c r="E41" t="s">
        <v>87</v>
      </c>
      <c r="F41" t="s">
        <v>2405</v>
      </c>
    </row>
    <row r="42" spans="5:6">
      <c r="E42" t="s">
        <v>88</v>
      </c>
      <c r="F42" t="s">
        <v>2406</v>
      </c>
    </row>
    <row r="43" spans="5:6">
      <c r="E43" t="s">
        <v>640</v>
      </c>
      <c r="F43" t="s">
        <v>2407</v>
      </c>
    </row>
    <row r="44" spans="5:6">
      <c r="E44" t="s">
        <v>641</v>
      </c>
      <c r="F44" t="s">
        <v>2408</v>
      </c>
    </row>
    <row r="45" spans="5:6" ht="20.100000000000001" customHeight="1"/>
    <row r="52" spans="5:9">
      <c r="E52" s="4"/>
      <c r="F52" s="4"/>
      <c r="G52" s="4"/>
      <c r="H52" s="4"/>
      <c r="I52" s="4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0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B1"/>
  <sheetViews>
    <sheetView showGridLines="0" workbookViewId="0"/>
  </sheetViews>
  <sheetFormatPr defaultRowHeight="15"/>
  <cols>
    <col min="1" max="1" width="38.42578125" customWidth="1"/>
  </cols>
  <sheetData>
    <row r="1" spans="1:2">
      <c r="A1" t="s">
        <v>425</v>
      </c>
      <c r="B1" t="s">
        <v>426</v>
      </c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workbookViewId="0"/>
  </sheetViews>
  <sheetFormatPr defaultRowHeight="15"/>
  <cols>
    <col min="1" max="1" width="9.140625" style="3"/>
    <col min="2" max="2" width="65.28515625" style="3" customWidth="1"/>
    <col min="3" max="3" width="41" style="3" customWidth="1"/>
    <col min="4" max="16384" width="9.140625" style="3"/>
  </cols>
  <sheetData>
    <row r="1" spans="1:2">
      <c r="A1" s="3" t="s">
        <v>318</v>
      </c>
      <c r="B1" s="3" t="s">
        <v>319</v>
      </c>
    </row>
    <row r="2" spans="1:2">
      <c r="A2" s="3">
        <v>4189680</v>
      </c>
      <c r="B2" s="3" t="s">
        <v>376</v>
      </c>
    </row>
    <row r="3" spans="1:2">
      <c r="A3" s="3">
        <v>4189681</v>
      </c>
      <c r="B3" s="3" t="s">
        <v>373</v>
      </c>
    </row>
    <row r="4" spans="1:2">
      <c r="A4" s="3">
        <v>4189682</v>
      </c>
      <c r="B4" s="3" t="s">
        <v>372</v>
      </c>
    </row>
    <row r="5" spans="1:2">
      <c r="A5" s="3">
        <v>4189683</v>
      </c>
      <c r="B5" s="3" t="s">
        <v>371</v>
      </c>
    </row>
    <row r="6" spans="1:2">
      <c r="A6" s="3">
        <v>4189684</v>
      </c>
      <c r="B6" s="3" t="s">
        <v>375</v>
      </c>
    </row>
    <row r="7" spans="1:2">
      <c r="A7" s="3">
        <v>4189685</v>
      </c>
      <c r="B7" s="3" t="s">
        <v>374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workbookViewId="0"/>
  </sheetViews>
  <sheetFormatPr defaultRowHeight="15"/>
  <cols>
    <col min="1" max="1" width="9.140625" style="3"/>
    <col min="2" max="2" width="65.28515625" style="3" customWidth="1"/>
    <col min="3" max="3" width="41" style="3" customWidth="1"/>
    <col min="4" max="16384" width="9.140625" style="3"/>
  </cols>
  <sheetData>
    <row r="1" spans="1:2">
      <c r="A1" s="3" t="s">
        <v>318</v>
      </c>
      <c r="B1" s="3" t="s">
        <v>320</v>
      </c>
    </row>
    <row r="2" spans="1:2">
      <c r="A2" s="3">
        <v>4189671</v>
      </c>
      <c r="B2" s="3" t="s">
        <v>1132</v>
      </c>
    </row>
    <row r="3" spans="1:2">
      <c r="A3" s="3">
        <v>4189672</v>
      </c>
      <c r="B3" s="3" t="s">
        <v>1133</v>
      </c>
    </row>
    <row r="4" spans="1:2">
      <c r="A4" s="3">
        <v>4189673</v>
      </c>
      <c r="B4" s="3" t="s">
        <v>1134</v>
      </c>
    </row>
    <row r="5" spans="1:2">
      <c r="A5" s="3">
        <v>4189674</v>
      </c>
      <c r="B5" s="3" t="s">
        <v>1135</v>
      </c>
    </row>
    <row r="6" spans="1:2">
      <c r="A6" s="3">
        <v>4189675</v>
      </c>
      <c r="B6" s="3" t="s">
        <v>1136</v>
      </c>
    </row>
    <row r="7" spans="1:2">
      <c r="A7" s="3">
        <v>4189676</v>
      </c>
      <c r="B7" s="3" t="s">
        <v>1137</v>
      </c>
    </row>
    <row r="8" spans="1:2">
      <c r="A8" s="3">
        <v>4189677</v>
      </c>
      <c r="B8" s="3" t="s">
        <v>377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2"/>
  <sheetViews>
    <sheetView showGridLines="0" workbookViewId="0"/>
  </sheetViews>
  <sheetFormatPr defaultRowHeight="15"/>
  <cols>
    <col min="1" max="1" width="36.28515625" customWidth="1"/>
    <col min="2" max="2" width="21.140625" customWidth="1"/>
  </cols>
  <sheetData>
    <row r="1" spans="1:2">
      <c r="A1" t="s">
        <v>57</v>
      </c>
      <c r="B1" t="s">
        <v>58</v>
      </c>
    </row>
    <row r="2" spans="1:2">
      <c r="A2" t="s">
        <v>444</v>
      </c>
      <c r="B2" t="s">
        <v>76</v>
      </c>
    </row>
    <row r="3" spans="1:2">
      <c r="A3" t="s">
        <v>445</v>
      </c>
      <c r="B3" t="s">
        <v>637</v>
      </c>
    </row>
    <row r="4" spans="1:2">
      <c r="A4" t="s">
        <v>446</v>
      </c>
      <c r="B4" t="s">
        <v>545</v>
      </c>
    </row>
    <row r="5" spans="1:2">
      <c r="A5" t="s">
        <v>448</v>
      </c>
      <c r="B5" t="s">
        <v>460</v>
      </c>
    </row>
    <row r="6" spans="1:2">
      <c r="A6" t="s">
        <v>447</v>
      </c>
      <c r="B6" t="s">
        <v>461</v>
      </c>
    </row>
    <row r="7" spans="1:2">
      <c r="A7" t="s">
        <v>565</v>
      </c>
      <c r="B7" t="s">
        <v>462</v>
      </c>
    </row>
    <row r="8" spans="1:2">
      <c r="A8" t="s">
        <v>450</v>
      </c>
      <c r="B8" t="s">
        <v>546</v>
      </c>
    </row>
    <row r="9" spans="1:2">
      <c r="A9" t="s">
        <v>566</v>
      </c>
      <c r="B9" t="s">
        <v>463</v>
      </c>
    </row>
    <row r="10" spans="1:2">
      <c r="A10" t="s">
        <v>451</v>
      </c>
      <c r="B10" t="s">
        <v>464</v>
      </c>
    </row>
    <row r="11" spans="1:2">
      <c r="A11" t="s">
        <v>567</v>
      </c>
      <c r="B11" t="s">
        <v>465</v>
      </c>
    </row>
    <row r="12" spans="1:2">
      <c r="A12" t="s">
        <v>452</v>
      </c>
      <c r="B12" t="s">
        <v>323</v>
      </c>
    </row>
    <row r="13" spans="1:2">
      <c r="A13" t="s">
        <v>568</v>
      </c>
      <c r="B13" t="s">
        <v>61</v>
      </c>
    </row>
    <row r="14" spans="1:2">
      <c r="A14" t="s">
        <v>449</v>
      </c>
      <c r="B14" t="s">
        <v>408</v>
      </c>
    </row>
    <row r="15" spans="1:2">
      <c r="A15" t="s">
        <v>569</v>
      </c>
      <c r="B15" t="s">
        <v>474</v>
      </c>
    </row>
    <row r="16" spans="1:2">
      <c r="A16" t="s">
        <v>453</v>
      </c>
      <c r="B16" t="s">
        <v>239</v>
      </c>
    </row>
    <row r="17" spans="1:2">
      <c r="A17" t="s">
        <v>570</v>
      </c>
      <c r="B17" t="s">
        <v>74</v>
      </c>
    </row>
    <row r="18" spans="1:2">
      <c r="A18" t="s">
        <v>454</v>
      </c>
      <c r="B18" t="s">
        <v>63</v>
      </c>
    </row>
    <row r="19" spans="1:2">
      <c r="A19" t="s">
        <v>654</v>
      </c>
      <c r="B19" t="s">
        <v>75</v>
      </c>
    </row>
    <row r="20" spans="1:2">
      <c r="A20" t="s">
        <v>544</v>
      </c>
      <c r="B20" t="s">
        <v>466</v>
      </c>
    </row>
    <row r="21" spans="1:2">
      <c r="A21" t="s">
        <v>455</v>
      </c>
      <c r="B21" t="s">
        <v>73</v>
      </c>
    </row>
    <row r="22" spans="1:2">
      <c r="A22" t="s">
        <v>456</v>
      </c>
      <c r="B22" t="s">
        <v>62</v>
      </c>
    </row>
    <row r="23" spans="1:2">
      <c r="A23" t="s">
        <v>457</v>
      </c>
      <c r="B23" t="s">
        <v>64</v>
      </c>
    </row>
    <row r="24" spans="1:2">
      <c r="A24" t="s">
        <v>458</v>
      </c>
      <c r="B24" t="s">
        <v>406</v>
      </c>
    </row>
    <row r="25" spans="1:2">
      <c r="A25" t="s">
        <v>459</v>
      </c>
      <c r="B25" t="s">
        <v>15</v>
      </c>
    </row>
    <row r="26" spans="1:2">
      <c r="B26" t="s">
        <v>82</v>
      </c>
    </row>
    <row r="27" spans="1:2">
      <c r="B27" t="s">
        <v>16</v>
      </c>
    </row>
    <row r="28" spans="1:2">
      <c r="B28" t="s">
        <v>407</v>
      </c>
    </row>
    <row r="29" spans="1:2">
      <c r="B29" t="s">
        <v>638</v>
      </c>
    </row>
    <row r="30" spans="1:2">
      <c r="B30" t="s">
        <v>467</v>
      </c>
    </row>
    <row r="31" spans="1:2">
      <c r="B31" t="s">
        <v>59</v>
      </c>
    </row>
    <row r="32" spans="1:2">
      <c r="B32" t="s">
        <v>178</v>
      </c>
    </row>
    <row r="33" spans="2:2">
      <c r="B33" t="s">
        <v>571</v>
      </c>
    </row>
    <row r="34" spans="2:2">
      <c r="B34" t="s">
        <v>547</v>
      </c>
    </row>
    <row r="35" spans="2:2">
      <c r="B35" t="s">
        <v>324</v>
      </c>
    </row>
    <row r="36" spans="2:2">
      <c r="B36" t="s">
        <v>267</v>
      </c>
    </row>
    <row r="37" spans="2:2">
      <c r="B37" t="s">
        <v>322</v>
      </c>
    </row>
    <row r="38" spans="2:2">
      <c r="B38" t="s">
        <v>197</v>
      </c>
    </row>
    <row r="39" spans="2:2">
      <c r="B39" t="s">
        <v>179</v>
      </c>
    </row>
    <row r="40" spans="2:2">
      <c r="B40" t="s">
        <v>176</v>
      </c>
    </row>
    <row r="41" spans="2:2">
      <c r="B41" t="s">
        <v>219</v>
      </c>
    </row>
    <row r="42" spans="2:2">
      <c r="B42" t="s">
        <v>177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5"/>
  <cols>
    <col min="1" max="1" width="49.14062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R18"/>
  <sheetViews>
    <sheetView showGridLines="0" topLeftCell="C3" workbookViewId="0">
      <selection activeCell="E12" sqref="E12:E16"/>
    </sheetView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46.42578125" customWidth="1"/>
    <col min="6" max="6" width="3.7109375" customWidth="1"/>
    <col min="7" max="7" width="5.7109375" customWidth="1"/>
    <col min="8" max="8" width="41.42578125" bestFit="1" customWidth="1"/>
    <col min="9" max="9" width="3.7109375" customWidth="1"/>
    <col min="10" max="10" width="5.7109375" customWidth="1"/>
    <col min="11" max="11" width="32.5703125" customWidth="1"/>
    <col min="12" max="12" width="14.85546875" customWidth="1"/>
    <col min="13" max="13" width="3.7109375" hidden="1" customWidth="1"/>
    <col min="14" max="16" width="9.140625" hidden="1" customWidth="1"/>
    <col min="17" max="17" width="25.7109375" hidden="1" customWidth="1"/>
    <col min="18" max="18" width="14.42578125" hidden="1" customWidth="1"/>
  </cols>
  <sheetData>
    <row r="1" spans="2:18" ht="16.5" hidden="1" customHeight="1">
      <c r="K1" t="s">
        <v>575</v>
      </c>
      <c r="L1" t="s">
        <v>431</v>
      </c>
      <c r="M1" t="s">
        <v>574</v>
      </c>
    </row>
    <row r="2" spans="2:18" ht="16.5" hidden="1" customHeight="1"/>
    <row r="3" spans="2:18" ht="3" customHeight="1"/>
    <row r="4" spans="2:18">
      <c r="D4" s="4" t="s">
        <v>427</v>
      </c>
      <c r="E4" s="4"/>
      <c r="F4" s="4"/>
      <c r="G4" s="4"/>
      <c r="H4" s="4"/>
    </row>
    <row r="5" spans="2:18" ht="3" hidden="1" customHeight="1"/>
    <row r="6" spans="2:18" ht="20.100000000000001" hidden="1" customHeight="1">
      <c r="D6" s="4"/>
      <c r="E6" s="4"/>
      <c r="F6" s="4" t="s">
        <v>84</v>
      </c>
      <c r="G6" s="4"/>
    </row>
    <row r="7" spans="2:18" ht="3" customHeight="1"/>
    <row r="8" spans="2:18">
      <c r="D8" s="4" t="s">
        <v>17</v>
      </c>
      <c r="E8" s="4"/>
      <c r="F8" s="4" t="s">
        <v>428</v>
      </c>
      <c r="G8" s="4"/>
      <c r="H8" s="4"/>
      <c r="I8" s="4" t="s">
        <v>429</v>
      </c>
      <c r="J8" s="4"/>
      <c r="K8" s="4"/>
      <c r="L8" s="4"/>
    </row>
    <row r="9" spans="2:18" ht="20.25" customHeight="1">
      <c r="D9" t="s">
        <v>91</v>
      </c>
      <c r="E9" t="s">
        <v>430</v>
      </c>
      <c r="F9" s="4" t="s">
        <v>91</v>
      </c>
      <c r="G9" s="4"/>
      <c r="H9" t="s">
        <v>430</v>
      </c>
      <c r="I9" s="4" t="s">
        <v>91</v>
      </c>
      <c r="J9" s="4"/>
      <c r="K9" t="s">
        <v>430</v>
      </c>
      <c r="L9" t="s">
        <v>431</v>
      </c>
    </row>
    <row r="10" spans="2:18" ht="12" customHeight="1">
      <c r="D10" t="s">
        <v>92</v>
      </c>
      <c r="E10" t="s">
        <v>51</v>
      </c>
      <c r="F10" s="4" t="s">
        <v>52</v>
      </c>
      <c r="G10" s="4"/>
      <c r="H10" t="s">
        <v>53</v>
      </c>
      <c r="I10" s="4" t="s">
        <v>68</v>
      </c>
      <c r="J10" s="4"/>
      <c r="K10" t="s">
        <v>69</v>
      </c>
      <c r="L10" t="s">
        <v>181</v>
      </c>
    </row>
    <row r="11" spans="2:18" hidden="1">
      <c r="D11">
        <v>0</v>
      </c>
      <c r="M11" t="s">
        <v>582</v>
      </c>
      <c r="P11" t="s">
        <v>580</v>
      </c>
      <c r="Q11" t="s">
        <v>581</v>
      </c>
      <c r="R11" t="s">
        <v>653</v>
      </c>
    </row>
    <row r="12" spans="2:18" ht="0.95" customHeight="1">
      <c r="B12" t="s">
        <v>435</v>
      </c>
      <c r="C12" s="4"/>
      <c r="D12" s="4">
        <v>1</v>
      </c>
      <c r="E12" s="4" t="s">
        <v>2410</v>
      </c>
      <c r="G12">
        <v>0</v>
      </c>
      <c r="J12" t="s">
        <v>579</v>
      </c>
      <c r="M12">
        <f>mergeValue(H12)</f>
        <v>0</v>
      </c>
      <c r="P12" t="str">
        <f>IF(ISERROR(MATCH(Q12,MODesc,0)),"n","y")</f>
        <v>n</v>
      </c>
      <c r="Q12" t="s">
        <v>2410</v>
      </c>
      <c r="R12" t="str">
        <f>K12&amp;"("&amp;L12&amp;")"</f>
        <v>()</v>
      </c>
    </row>
    <row r="13" spans="2:18" ht="0.95" customHeight="1">
      <c r="B13" t="s">
        <v>435</v>
      </c>
      <c r="C13" s="4"/>
      <c r="D13" s="4"/>
      <c r="E13" s="4"/>
      <c r="F13" s="4"/>
      <c r="G13" s="4">
        <v>1</v>
      </c>
      <c r="H13" s="4" t="s">
        <v>832</v>
      </c>
      <c r="J13" t="s">
        <v>579</v>
      </c>
      <c r="M13" t="str">
        <f>mergeValue(H13)</f>
        <v>Камышинский муниципальный район</v>
      </c>
      <c r="R13" t="str">
        <f>K13&amp;"("&amp;L13&amp;")"</f>
        <v>()</v>
      </c>
    </row>
    <row r="14" spans="2:18" ht="15" customHeight="1">
      <c r="B14" t="s">
        <v>435</v>
      </c>
      <c r="C14" s="4"/>
      <c r="D14" s="4"/>
      <c r="E14" s="4"/>
      <c r="F14" s="4"/>
      <c r="G14" s="4"/>
      <c r="H14" s="4"/>
      <c r="J14">
        <v>1</v>
      </c>
      <c r="K14" t="s">
        <v>839</v>
      </c>
      <c r="L14" t="s">
        <v>840</v>
      </c>
      <c r="M14" t="str">
        <f>mergeValue(H14)</f>
        <v>Камышинский муниципальный район</v>
      </c>
      <c r="R14" t="str">
        <f>K14&amp;" ("&amp;L14&amp;")"</f>
        <v>Мичуринское (18618422)</v>
      </c>
    </row>
    <row r="15" spans="2:18" ht="0.95" customHeight="1">
      <c r="B15" t="s">
        <v>432</v>
      </c>
      <c r="Q15" t="s">
        <v>20</v>
      </c>
    </row>
    <row r="16" spans="2:18" ht="21" customHeight="1"/>
    <row r="18" ht="0.75" customHeight="1"/>
  </sheetData>
  <sheetProtection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329"/>
  <sheetViews>
    <sheetView showGridLines="0" workbookViewId="0"/>
  </sheetViews>
  <sheetFormatPr defaultRowHeight="15"/>
  <cols>
    <col min="3" max="3" width="20.7109375" customWidth="1"/>
    <col min="4" max="4" width="25.140625" customWidth="1"/>
  </cols>
  <sheetData>
    <row r="1" spans="1:10">
      <c r="A1" s="2" t="s">
        <v>1131</v>
      </c>
      <c r="B1" s="2" t="s">
        <v>1142</v>
      </c>
      <c r="C1" s="2" t="s">
        <v>1143</v>
      </c>
      <c r="D1" s="2" t="s">
        <v>1144</v>
      </c>
      <c r="E1" s="2" t="s">
        <v>1145</v>
      </c>
      <c r="F1" s="2" t="s">
        <v>1146</v>
      </c>
      <c r="G1" s="2" t="s">
        <v>1147</v>
      </c>
      <c r="H1" s="2" t="s">
        <v>1148</v>
      </c>
      <c r="I1" s="2" t="s">
        <v>1149</v>
      </c>
    </row>
    <row r="2" spans="1:10">
      <c r="A2" s="2">
        <v>1</v>
      </c>
      <c r="B2" s="2" t="s">
        <v>1150</v>
      </c>
      <c r="C2" s="2" t="s">
        <v>107</v>
      </c>
      <c r="D2" s="2" t="s">
        <v>1151</v>
      </c>
      <c r="E2" s="2" t="s">
        <v>1152</v>
      </c>
      <c r="F2" s="2" t="s">
        <v>1153</v>
      </c>
      <c r="G2" s="2" t="s">
        <v>1154</v>
      </c>
      <c r="H2" s="2" t="s">
        <v>1155</v>
      </c>
      <c r="I2" s="2"/>
      <c r="J2" t="s">
        <v>2398</v>
      </c>
    </row>
    <row r="3" spans="1:10">
      <c r="A3" s="2">
        <v>2</v>
      </c>
      <c r="B3" s="2" t="s">
        <v>1150</v>
      </c>
      <c r="C3" s="2" t="s">
        <v>107</v>
      </c>
      <c r="D3" s="2" t="s">
        <v>1156</v>
      </c>
      <c r="E3" s="2" t="s">
        <v>1157</v>
      </c>
      <c r="F3" s="2" t="s">
        <v>1158</v>
      </c>
      <c r="G3" s="2" t="s">
        <v>1159</v>
      </c>
      <c r="H3" s="2"/>
      <c r="I3" s="2"/>
      <c r="J3" t="s">
        <v>2398</v>
      </c>
    </row>
    <row r="4" spans="1:10">
      <c r="A4" s="2">
        <v>3</v>
      </c>
      <c r="B4" s="2" t="s">
        <v>1150</v>
      </c>
      <c r="C4" s="2" t="s">
        <v>107</v>
      </c>
      <c r="D4" s="2" t="s">
        <v>1160</v>
      </c>
      <c r="E4" s="2" t="s">
        <v>1161</v>
      </c>
      <c r="F4" s="2" t="s">
        <v>1162</v>
      </c>
      <c r="G4" s="2" t="s">
        <v>1163</v>
      </c>
      <c r="H4" s="2" t="s">
        <v>1164</v>
      </c>
      <c r="I4" s="2"/>
      <c r="J4" t="s">
        <v>2398</v>
      </c>
    </row>
    <row r="5" spans="1:10">
      <c r="A5" s="2">
        <v>4</v>
      </c>
      <c r="B5" s="2" t="s">
        <v>1150</v>
      </c>
      <c r="C5" s="2" t="s">
        <v>107</v>
      </c>
      <c r="D5" s="2" t="s">
        <v>1165</v>
      </c>
      <c r="E5" s="2" t="s">
        <v>1166</v>
      </c>
      <c r="F5" s="2" t="s">
        <v>1167</v>
      </c>
      <c r="G5" s="2" t="s">
        <v>1168</v>
      </c>
      <c r="H5" s="2"/>
      <c r="I5" s="2"/>
      <c r="J5" t="s">
        <v>2398</v>
      </c>
    </row>
    <row r="6" spans="1:10">
      <c r="A6" s="2">
        <v>5</v>
      </c>
      <c r="B6" s="2" t="s">
        <v>1150</v>
      </c>
      <c r="C6" s="2" t="s">
        <v>107</v>
      </c>
      <c r="D6" s="2" t="s">
        <v>1169</v>
      </c>
      <c r="E6" s="2" t="s">
        <v>1170</v>
      </c>
      <c r="F6" s="2" t="s">
        <v>1171</v>
      </c>
      <c r="G6" s="2" t="s">
        <v>1172</v>
      </c>
      <c r="H6" s="2" t="s">
        <v>1173</v>
      </c>
      <c r="I6" s="2"/>
      <c r="J6" t="s">
        <v>2398</v>
      </c>
    </row>
    <row r="7" spans="1:10">
      <c r="A7" s="2">
        <v>6</v>
      </c>
      <c r="B7" s="2" t="s">
        <v>1150</v>
      </c>
      <c r="C7" s="2" t="s">
        <v>107</v>
      </c>
      <c r="D7" s="2" t="s">
        <v>1174</v>
      </c>
      <c r="E7" s="2" t="s">
        <v>1175</v>
      </c>
      <c r="F7" s="2" t="s">
        <v>1176</v>
      </c>
      <c r="G7" s="2" t="s">
        <v>1177</v>
      </c>
      <c r="H7" s="2" t="s">
        <v>1178</v>
      </c>
      <c r="I7" s="2"/>
      <c r="J7" t="s">
        <v>2398</v>
      </c>
    </row>
    <row r="8" spans="1:10">
      <c r="A8" s="2">
        <v>7</v>
      </c>
      <c r="B8" s="2" t="s">
        <v>1150</v>
      </c>
      <c r="C8" s="2" t="s">
        <v>107</v>
      </c>
      <c r="D8" s="2" t="s">
        <v>1179</v>
      </c>
      <c r="E8" s="2" t="s">
        <v>1180</v>
      </c>
      <c r="F8" s="2" t="s">
        <v>1181</v>
      </c>
      <c r="G8" s="2" t="s">
        <v>1182</v>
      </c>
      <c r="H8" s="2"/>
      <c r="I8" s="2"/>
      <c r="J8" t="s">
        <v>2398</v>
      </c>
    </row>
    <row r="9" spans="1:10">
      <c r="A9" s="2">
        <v>8</v>
      </c>
      <c r="B9" s="2" t="s">
        <v>1150</v>
      </c>
      <c r="C9" s="2" t="s">
        <v>107</v>
      </c>
      <c r="D9" s="2" t="s">
        <v>1183</v>
      </c>
      <c r="E9" s="2" t="s">
        <v>1184</v>
      </c>
      <c r="F9" s="2" t="s">
        <v>1185</v>
      </c>
      <c r="G9" s="2" t="s">
        <v>1186</v>
      </c>
      <c r="H9" s="2"/>
      <c r="I9" s="2"/>
      <c r="J9" t="s">
        <v>2398</v>
      </c>
    </row>
    <row r="10" spans="1:10">
      <c r="A10" s="2">
        <v>9</v>
      </c>
      <c r="B10" s="2" t="s">
        <v>1150</v>
      </c>
      <c r="C10" s="2" t="s">
        <v>107</v>
      </c>
      <c r="D10" s="2" t="s">
        <v>1187</v>
      </c>
      <c r="E10" s="2" t="s">
        <v>1188</v>
      </c>
      <c r="F10" s="2" t="s">
        <v>1189</v>
      </c>
      <c r="G10" s="2" t="s">
        <v>1159</v>
      </c>
      <c r="H10" s="2"/>
      <c r="I10" s="2"/>
      <c r="J10" t="s">
        <v>2398</v>
      </c>
    </row>
    <row r="11" spans="1:10">
      <c r="A11" s="2">
        <v>10</v>
      </c>
      <c r="B11" s="2" t="s">
        <v>1150</v>
      </c>
      <c r="C11" s="2" t="s">
        <v>107</v>
      </c>
      <c r="D11" s="2" t="s">
        <v>1193</v>
      </c>
      <c r="E11" s="2" t="s">
        <v>1194</v>
      </c>
      <c r="F11" s="2" t="s">
        <v>1195</v>
      </c>
      <c r="G11" s="2" t="s">
        <v>1172</v>
      </c>
      <c r="H11" s="2" t="s">
        <v>1196</v>
      </c>
      <c r="I11" s="2"/>
      <c r="J11" t="s">
        <v>2398</v>
      </c>
    </row>
    <row r="12" spans="1:10">
      <c r="A12" s="2">
        <v>11</v>
      </c>
      <c r="B12" s="2" t="s">
        <v>1150</v>
      </c>
      <c r="C12" s="2" t="s">
        <v>107</v>
      </c>
      <c r="D12" s="2" t="s">
        <v>1197</v>
      </c>
      <c r="E12" s="2" t="s">
        <v>1198</v>
      </c>
      <c r="F12" s="2" t="s">
        <v>1199</v>
      </c>
      <c r="G12" s="2" t="s">
        <v>1200</v>
      </c>
      <c r="H12" s="2" t="s">
        <v>1201</v>
      </c>
      <c r="I12" s="2"/>
      <c r="J12" t="s">
        <v>2398</v>
      </c>
    </row>
    <row r="13" spans="1:10">
      <c r="A13" s="2">
        <v>12</v>
      </c>
      <c r="B13" s="2" t="s">
        <v>1150</v>
      </c>
      <c r="C13" s="2" t="s">
        <v>107</v>
      </c>
      <c r="D13" s="2" t="s">
        <v>1204</v>
      </c>
      <c r="E13" s="2" t="s">
        <v>1205</v>
      </c>
      <c r="F13" s="2" t="s">
        <v>1206</v>
      </c>
      <c r="G13" s="2" t="s">
        <v>1207</v>
      </c>
      <c r="H13" s="2" t="s">
        <v>1208</v>
      </c>
      <c r="I13" s="2"/>
      <c r="J13" t="s">
        <v>2398</v>
      </c>
    </row>
    <row r="14" spans="1:10">
      <c r="A14" s="2">
        <v>13</v>
      </c>
      <c r="B14" s="2" t="s">
        <v>1150</v>
      </c>
      <c r="C14" s="2" t="s">
        <v>107</v>
      </c>
      <c r="D14" s="2" t="s">
        <v>1209</v>
      </c>
      <c r="E14" s="2" t="s">
        <v>1210</v>
      </c>
      <c r="F14" s="2" t="s">
        <v>1211</v>
      </c>
      <c r="G14" s="2" t="s">
        <v>1212</v>
      </c>
      <c r="H14" s="2" t="s">
        <v>1213</v>
      </c>
      <c r="I14" s="2"/>
      <c r="J14" t="s">
        <v>2398</v>
      </c>
    </row>
    <row r="15" spans="1:10">
      <c r="A15" s="2">
        <v>14</v>
      </c>
      <c r="B15" s="2" t="s">
        <v>1150</v>
      </c>
      <c r="C15" s="2" t="s">
        <v>107</v>
      </c>
      <c r="D15" s="2" t="s">
        <v>1216</v>
      </c>
      <c r="E15" s="2" t="s">
        <v>1217</v>
      </c>
      <c r="F15" s="2" t="s">
        <v>1218</v>
      </c>
      <c r="G15" s="2" t="s">
        <v>1219</v>
      </c>
      <c r="H15" s="2" t="s">
        <v>1220</v>
      </c>
      <c r="I15" s="2"/>
      <c r="J15" t="s">
        <v>2398</v>
      </c>
    </row>
    <row r="16" spans="1:10">
      <c r="A16" s="2">
        <v>15</v>
      </c>
      <c r="B16" s="2" t="s">
        <v>1150</v>
      </c>
      <c r="C16" s="2" t="s">
        <v>107</v>
      </c>
      <c r="D16" s="2" t="s">
        <v>1221</v>
      </c>
      <c r="E16" s="2" t="s">
        <v>1222</v>
      </c>
      <c r="F16" s="2" t="s">
        <v>1223</v>
      </c>
      <c r="G16" s="2" t="s">
        <v>1224</v>
      </c>
      <c r="H16" s="2"/>
      <c r="I16" s="2"/>
      <c r="J16" t="s">
        <v>2398</v>
      </c>
    </row>
    <row r="17" spans="1:10">
      <c r="A17" s="2">
        <v>16</v>
      </c>
      <c r="B17" s="2" t="s">
        <v>1150</v>
      </c>
      <c r="C17" s="2" t="s">
        <v>107</v>
      </c>
      <c r="D17" s="2" t="s">
        <v>1225</v>
      </c>
      <c r="E17" s="2" t="s">
        <v>1226</v>
      </c>
      <c r="F17" s="2" t="s">
        <v>1227</v>
      </c>
      <c r="G17" s="2" t="s">
        <v>1228</v>
      </c>
      <c r="H17" s="2" t="s">
        <v>1229</v>
      </c>
      <c r="I17" s="2"/>
      <c r="J17" t="s">
        <v>2398</v>
      </c>
    </row>
    <row r="18" spans="1:10">
      <c r="A18" s="2">
        <v>17</v>
      </c>
      <c r="B18" s="2" t="s">
        <v>1150</v>
      </c>
      <c r="C18" s="2" t="s">
        <v>107</v>
      </c>
      <c r="D18" s="2" t="s">
        <v>1230</v>
      </c>
      <c r="E18" s="2" t="s">
        <v>1231</v>
      </c>
      <c r="F18" s="2" t="s">
        <v>1232</v>
      </c>
      <c r="G18" s="2" t="s">
        <v>1233</v>
      </c>
      <c r="H18" s="2" t="s">
        <v>1234</v>
      </c>
      <c r="I18" s="2"/>
      <c r="J18" t="s">
        <v>2398</v>
      </c>
    </row>
    <row r="19" spans="1:10">
      <c r="A19" s="2">
        <v>18</v>
      </c>
      <c r="B19" s="2" t="s">
        <v>1150</v>
      </c>
      <c r="C19" s="2" t="s">
        <v>107</v>
      </c>
      <c r="D19" s="2" t="s">
        <v>1235</v>
      </c>
      <c r="E19" s="2" t="s">
        <v>1236</v>
      </c>
      <c r="F19" s="2" t="s">
        <v>1237</v>
      </c>
      <c r="G19" s="2" t="s">
        <v>1200</v>
      </c>
      <c r="H19" s="2" t="s">
        <v>1238</v>
      </c>
      <c r="I19" s="2"/>
      <c r="J19" t="s">
        <v>2398</v>
      </c>
    </row>
    <row r="20" spans="1:10">
      <c r="A20" s="2">
        <v>19</v>
      </c>
      <c r="B20" s="2" t="s">
        <v>1150</v>
      </c>
      <c r="C20" s="2" t="s">
        <v>107</v>
      </c>
      <c r="D20" s="2" t="s">
        <v>1239</v>
      </c>
      <c r="E20" s="2" t="s">
        <v>1240</v>
      </c>
      <c r="F20" s="2" t="s">
        <v>1241</v>
      </c>
      <c r="G20" s="2" t="s">
        <v>1242</v>
      </c>
      <c r="H20" s="2"/>
      <c r="I20" s="2"/>
      <c r="J20" t="s">
        <v>2398</v>
      </c>
    </row>
    <row r="21" spans="1:10">
      <c r="A21" s="2">
        <v>20</v>
      </c>
      <c r="B21" s="2" t="s">
        <v>1150</v>
      </c>
      <c r="C21" s="2" t="s">
        <v>107</v>
      </c>
      <c r="D21" s="2" t="s">
        <v>1243</v>
      </c>
      <c r="E21" s="2" t="s">
        <v>1244</v>
      </c>
      <c r="F21" s="2" t="s">
        <v>1245</v>
      </c>
      <c r="G21" s="2" t="s">
        <v>1246</v>
      </c>
      <c r="H21" s="2" t="s">
        <v>1247</v>
      </c>
      <c r="I21" s="2"/>
      <c r="J21" t="s">
        <v>2398</v>
      </c>
    </row>
    <row r="22" spans="1:10">
      <c r="A22" s="2">
        <v>21</v>
      </c>
      <c r="B22" s="2" t="s">
        <v>1150</v>
      </c>
      <c r="C22" s="2" t="s">
        <v>107</v>
      </c>
      <c r="D22" s="2" t="s">
        <v>1248</v>
      </c>
      <c r="E22" s="2" t="s">
        <v>1249</v>
      </c>
      <c r="F22" s="2" t="s">
        <v>1250</v>
      </c>
      <c r="G22" s="2" t="s">
        <v>1251</v>
      </c>
      <c r="H22" s="2" t="s">
        <v>1252</v>
      </c>
      <c r="I22" s="2"/>
      <c r="J22" t="s">
        <v>2398</v>
      </c>
    </row>
    <row r="23" spans="1:10">
      <c r="A23" s="2">
        <v>22</v>
      </c>
      <c r="B23" s="2" t="s">
        <v>1150</v>
      </c>
      <c r="C23" s="2" t="s">
        <v>107</v>
      </c>
      <c r="D23" s="2" t="s">
        <v>1253</v>
      </c>
      <c r="E23" s="2" t="s">
        <v>1254</v>
      </c>
      <c r="F23" s="2" t="s">
        <v>1255</v>
      </c>
      <c r="G23" s="2" t="s">
        <v>1214</v>
      </c>
      <c r="H23" s="2"/>
      <c r="I23" s="2"/>
      <c r="J23" t="s">
        <v>2398</v>
      </c>
    </row>
    <row r="24" spans="1:10">
      <c r="A24" s="2">
        <v>23</v>
      </c>
      <c r="B24" s="2" t="s">
        <v>1150</v>
      </c>
      <c r="C24" s="2" t="s">
        <v>107</v>
      </c>
      <c r="D24" s="2" t="s">
        <v>1256</v>
      </c>
      <c r="E24" s="2" t="s">
        <v>1257</v>
      </c>
      <c r="F24" s="2" t="s">
        <v>1258</v>
      </c>
      <c r="G24" s="2" t="s">
        <v>1251</v>
      </c>
      <c r="H24" s="2" t="s">
        <v>1259</v>
      </c>
      <c r="I24" s="2"/>
      <c r="J24" t="s">
        <v>2398</v>
      </c>
    </row>
    <row r="25" spans="1:10">
      <c r="A25" s="2">
        <v>24</v>
      </c>
      <c r="B25" s="2" t="s">
        <v>1150</v>
      </c>
      <c r="C25" s="2" t="s">
        <v>107</v>
      </c>
      <c r="D25" s="2" t="s">
        <v>1260</v>
      </c>
      <c r="E25" s="2" t="s">
        <v>1261</v>
      </c>
      <c r="F25" s="2" t="s">
        <v>1262</v>
      </c>
      <c r="G25" s="2" t="s">
        <v>1263</v>
      </c>
      <c r="H25" s="2" t="s">
        <v>1264</v>
      </c>
      <c r="I25" s="2"/>
      <c r="J25" t="s">
        <v>2398</v>
      </c>
    </row>
    <row r="26" spans="1:10">
      <c r="A26" s="2">
        <v>25</v>
      </c>
      <c r="B26" s="2" t="s">
        <v>1150</v>
      </c>
      <c r="C26" s="2" t="s">
        <v>107</v>
      </c>
      <c r="D26" s="2" t="s">
        <v>1265</v>
      </c>
      <c r="E26" s="2" t="s">
        <v>1266</v>
      </c>
      <c r="F26" s="2" t="s">
        <v>1267</v>
      </c>
      <c r="G26" s="2" t="s">
        <v>1263</v>
      </c>
      <c r="H26" s="2" t="s">
        <v>1268</v>
      </c>
      <c r="I26" s="2"/>
      <c r="J26" t="s">
        <v>2398</v>
      </c>
    </row>
    <row r="27" spans="1:10">
      <c r="A27" s="2">
        <v>26</v>
      </c>
      <c r="B27" s="2" t="s">
        <v>1150</v>
      </c>
      <c r="C27" s="2" t="s">
        <v>107</v>
      </c>
      <c r="D27" s="2" t="s">
        <v>1269</v>
      </c>
      <c r="E27" s="2" t="s">
        <v>1270</v>
      </c>
      <c r="F27" s="2" t="s">
        <v>1271</v>
      </c>
      <c r="G27" s="2" t="s">
        <v>1224</v>
      </c>
      <c r="H27" s="2" t="s">
        <v>1272</v>
      </c>
      <c r="I27" s="2"/>
      <c r="J27" t="s">
        <v>2398</v>
      </c>
    </row>
    <row r="28" spans="1:10">
      <c r="A28" s="2">
        <v>27</v>
      </c>
      <c r="B28" s="2" t="s">
        <v>1150</v>
      </c>
      <c r="C28" s="2" t="s">
        <v>107</v>
      </c>
      <c r="D28" s="2" t="s">
        <v>1273</v>
      </c>
      <c r="E28" s="2" t="s">
        <v>1274</v>
      </c>
      <c r="F28" s="2" t="s">
        <v>1275</v>
      </c>
      <c r="G28" s="2" t="s">
        <v>1276</v>
      </c>
      <c r="H28" s="2"/>
      <c r="I28" s="2"/>
      <c r="J28" t="s">
        <v>2398</v>
      </c>
    </row>
    <row r="29" spans="1:10">
      <c r="A29" s="2">
        <v>28</v>
      </c>
      <c r="B29" s="2" t="s">
        <v>1150</v>
      </c>
      <c r="C29" s="2" t="s">
        <v>107</v>
      </c>
      <c r="D29" s="2" t="s">
        <v>1277</v>
      </c>
      <c r="E29" s="2" t="s">
        <v>1278</v>
      </c>
      <c r="F29" s="2" t="s">
        <v>1279</v>
      </c>
      <c r="G29" s="2" t="s">
        <v>1276</v>
      </c>
      <c r="H29" s="2" t="s">
        <v>1280</v>
      </c>
      <c r="I29" s="2"/>
      <c r="J29" t="s">
        <v>2398</v>
      </c>
    </row>
    <row r="30" spans="1:10">
      <c r="A30" s="2">
        <v>29</v>
      </c>
      <c r="B30" s="2" t="s">
        <v>1150</v>
      </c>
      <c r="C30" s="2" t="s">
        <v>107</v>
      </c>
      <c r="D30" s="2" t="s">
        <v>1281</v>
      </c>
      <c r="E30" s="2" t="s">
        <v>1282</v>
      </c>
      <c r="F30" s="2" t="s">
        <v>1283</v>
      </c>
      <c r="G30" s="2" t="s">
        <v>1263</v>
      </c>
      <c r="H30" s="2" t="s">
        <v>1284</v>
      </c>
      <c r="I30" s="2"/>
      <c r="J30" t="s">
        <v>2398</v>
      </c>
    </row>
    <row r="31" spans="1:10">
      <c r="A31" s="2">
        <v>30</v>
      </c>
      <c r="B31" s="2" t="s">
        <v>1150</v>
      </c>
      <c r="C31" s="2" t="s">
        <v>107</v>
      </c>
      <c r="D31" s="2" t="s">
        <v>1285</v>
      </c>
      <c r="E31" s="2" t="s">
        <v>1286</v>
      </c>
      <c r="F31" s="2" t="s">
        <v>1287</v>
      </c>
      <c r="G31" s="2" t="s">
        <v>1288</v>
      </c>
      <c r="H31" s="2" t="s">
        <v>1289</v>
      </c>
      <c r="I31" s="2"/>
      <c r="J31" t="s">
        <v>2398</v>
      </c>
    </row>
    <row r="32" spans="1:10">
      <c r="A32" s="2">
        <v>31</v>
      </c>
      <c r="B32" s="2" t="s">
        <v>1150</v>
      </c>
      <c r="C32" s="2" t="s">
        <v>107</v>
      </c>
      <c r="D32" s="2" t="s">
        <v>1290</v>
      </c>
      <c r="E32" s="2" t="s">
        <v>1291</v>
      </c>
      <c r="F32" s="2" t="s">
        <v>1292</v>
      </c>
      <c r="G32" s="2" t="s">
        <v>1251</v>
      </c>
      <c r="H32" s="2"/>
      <c r="I32" s="2"/>
      <c r="J32" t="s">
        <v>2398</v>
      </c>
    </row>
    <row r="33" spans="1:10">
      <c r="A33" s="2">
        <v>32</v>
      </c>
      <c r="B33" s="2" t="s">
        <v>1150</v>
      </c>
      <c r="C33" s="2" t="s">
        <v>107</v>
      </c>
      <c r="D33" s="2" t="s">
        <v>1293</v>
      </c>
      <c r="E33" s="2" t="s">
        <v>1294</v>
      </c>
      <c r="F33" s="2" t="s">
        <v>1295</v>
      </c>
      <c r="G33" s="2" t="s">
        <v>1251</v>
      </c>
      <c r="H33" s="2" t="s">
        <v>1296</v>
      </c>
      <c r="I33" s="2"/>
      <c r="J33" t="s">
        <v>2398</v>
      </c>
    </row>
    <row r="34" spans="1:10">
      <c r="A34" s="2">
        <v>33</v>
      </c>
      <c r="B34" s="2" t="s">
        <v>1150</v>
      </c>
      <c r="C34" s="2" t="s">
        <v>107</v>
      </c>
      <c r="D34" s="2" t="s">
        <v>1297</v>
      </c>
      <c r="E34" s="2" t="s">
        <v>1298</v>
      </c>
      <c r="F34" s="2" t="s">
        <v>1299</v>
      </c>
      <c r="G34" s="2" t="s">
        <v>1263</v>
      </c>
      <c r="H34" s="2" t="s">
        <v>1300</v>
      </c>
      <c r="I34" s="2"/>
      <c r="J34" t="s">
        <v>2398</v>
      </c>
    </row>
    <row r="35" spans="1:10">
      <c r="A35" s="2">
        <v>34</v>
      </c>
      <c r="B35" s="2" t="s">
        <v>1150</v>
      </c>
      <c r="C35" s="2" t="s">
        <v>107</v>
      </c>
      <c r="D35" s="2" t="s">
        <v>1301</v>
      </c>
      <c r="E35" s="2" t="s">
        <v>1302</v>
      </c>
      <c r="F35" s="2" t="s">
        <v>1303</v>
      </c>
      <c r="G35" s="2" t="s">
        <v>1263</v>
      </c>
      <c r="H35" s="2" t="s">
        <v>1304</v>
      </c>
      <c r="I35" s="2"/>
      <c r="J35" t="s">
        <v>2398</v>
      </c>
    </row>
    <row r="36" spans="1:10">
      <c r="A36" s="2">
        <v>35</v>
      </c>
      <c r="B36" s="2" t="s">
        <v>1150</v>
      </c>
      <c r="C36" s="2" t="s">
        <v>107</v>
      </c>
      <c r="D36" s="2" t="s">
        <v>1305</v>
      </c>
      <c r="E36" s="2" t="s">
        <v>1306</v>
      </c>
      <c r="F36" s="2" t="s">
        <v>1307</v>
      </c>
      <c r="G36" s="2" t="s">
        <v>1263</v>
      </c>
      <c r="H36" s="2"/>
      <c r="I36" s="2"/>
      <c r="J36" t="s">
        <v>2398</v>
      </c>
    </row>
    <row r="37" spans="1:10">
      <c r="A37" s="2">
        <v>36</v>
      </c>
      <c r="B37" s="2" t="s">
        <v>1150</v>
      </c>
      <c r="C37" s="2" t="s">
        <v>107</v>
      </c>
      <c r="D37" s="2" t="s">
        <v>1308</v>
      </c>
      <c r="E37" s="2" t="s">
        <v>1309</v>
      </c>
      <c r="F37" s="2" t="s">
        <v>1310</v>
      </c>
      <c r="G37" s="2" t="s">
        <v>1251</v>
      </c>
      <c r="H37" s="2" t="s">
        <v>1311</v>
      </c>
      <c r="I37" s="2"/>
      <c r="J37" t="s">
        <v>2398</v>
      </c>
    </row>
    <row r="38" spans="1:10">
      <c r="A38" s="2">
        <v>37</v>
      </c>
      <c r="B38" s="2" t="s">
        <v>1150</v>
      </c>
      <c r="C38" s="2" t="s">
        <v>107</v>
      </c>
      <c r="D38" s="2" t="s">
        <v>1312</v>
      </c>
      <c r="E38" s="2" t="s">
        <v>1313</v>
      </c>
      <c r="F38" s="2" t="s">
        <v>1314</v>
      </c>
      <c r="G38" s="2" t="s">
        <v>1191</v>
      </c>
      <c r="H38" s="2" t="s">
        <v>1315</v>
      </c>
      <c r="I38" s="2"/>
      <c r="J38" t="s">
        <v>2398</v>
      </c>
    </row>
    <row r="39" spans="1:10">
      <c r="A39" s="2">
        <v>38</v>
      </c>
      <c r="B39" s="2" t="s">
        <v>1150</v>
      </c>
      <c r="C39" s="2" t="s">
        <v>107</v>
      </c>
      <c r="D39" s="2" t="s">
        <v>1316</v>
      </c>
      <c r="E39" s="2" t="s">
        <v>1317</v>
      </c>
      <c r="F39" s="2" t="s">
        <v>1318</v>
      </c>
      <c r="G39" s="2" t="s">
        <v>1177</v>
      </c>
      <c r="H39" s="2" t="s">
        <v>1319</v>
      </c>
      <c r="I39" s="2"/>
      <c r="J39" t="s">
        <v>2398</v>
      </c>
    </row>
    <row r="40" spans="1:10">
      <c r="A40" s="2">
        <v>39</v>
      </c>
      <c r="B40" s="2" t="s">
        <v>1150</v>
      </c>
      <c r="C40" s="2" t="s">
        <v>107</v>
      </c>
      <c r="D40" s="2" t="s">
        <v>1320</v>
      </c>
      <c r="E40" s="2" t="s">
        <v>1321</v>
      </c>
      <c r="F40" s="2" t="s">
        <v>1322</v>
      </c>
      <c r="G40" s="2" t="s">
        <v>1251</v>
      </c>
      <c r="H40" s="2" t="s">
        <v>1323</v>
      </c>
      <c r="I40" s="2"/>
      <c r="J40" t="s">
        <v>2398</v>
      </c>
    </row>
    <row r="41" spans="1:10">
      <c r="A41" s="2">
        <v>40</v>
      </c>
      <c r="B41" s="2" t="s">
        <v>1150</v>
      </c>
      <c r="C41" s="2" t="s">
        <v>107</v>
      </c>
      <c r="D41" s="2" t="s">
        <v>1324</v>
      </c>
      <c r="E41" s="2" t="s">
        <v>1325</v>
      </c>
      <c r="F41" s="2" t="s">
        <v>1326</v>
      </c>
      <c r="G41" s="2" t="s">
        <v>1263</v>
      </c>
      <c r="H41" s="2"/>
      <c r="I41" s="2"/>
      <c r="J41" t="s">
        <v>2398</v>
      </c>
    </row>
    <row r="42" spans="1:10">
      <c r="A42" s="2">
        <v>41</v>
      </c>
      <c r="B42" s="2" t="s">
        <v>1150</v>
      </c>
      <c r="C42" s="2" t="s">
        <v>107</v>
      </c>
      <c r="D42" s="2" t="s">
        <v>1327</v>
      </c>
      <c r="E42" s="2" t="s">
        <v>1328</v>
      </c>
      <c r="F42" s="2" t="s">
        <v>1329</v>
      </c>
      <c r="G42" s="2" t="s">
        <v>1263</v>
      </c>
      <c r="H42" s="2" t="s">
        <v>1330</v>
      </c>
      <c r="I42" s="2"/>
      <c r="J42" t="s">
        <v>2398</v>
      </c>
    </row>
    <row r="43" spans="1:10">
      <c r="A43" s="2">
        <v>42</v>
      </c>
      <c r="B43" s="2" t="s">
        <v>1150</v>
      </c>
      <c r="C43" s="2" t="s">
        <v>107</v>
      </c>
      <c r="D43" s="2" t="s">
        <v>1331</v>
      </c>
      <c r="E43" s="2" t="s">
        <v>1332</v>
      </c>
      <c r="F43" s="2" t="s">
        <v>1333</v>
      </c>
      <c r="G43" s="2" t="s">
        <v>1263</v>
      </c>
      <c r="H43" s="2"/>
      <c r="I43" s="2"/>
      <c r="J43" t="s">
        <v>2398</v>
      </c>
    </row>
    <row r="44" spans="1:10">
      <c r="A44" s="2">
        <v>43</v>
      </c>
      <c r="B44" s="2" t="s">
        <v>1150</v>
      </c>
      <c r="C44" s="2" t="s">
        <v>107</v>
      </c>
      <c r="D44" s="2" t="s">
        <v>1334</v>
      </c>
      <c r="E44" s="2" t="s">
        <v>1335</v>
      </c>
      <c r="F44" s="2" t="s">
        <v>1336</v>
      </c>
      <c r="G44" s="2" t="s">
        <v>1263</v>
      </c>
      <c r="H44" s="2" t="s">
        <v>1337</v>
      </c>
      <c r="I44" s="2"/>
      <c r="J44" t="s">
        <v>2398</v>
      </c>
    </row>
    <row r="45" spans="1:10">
      <c r="A45" s="2">
        <v>44</v>
      </c>
      <c r="B45" s="2" t="s">
        <v>1150</v>
      </c>
      <c r="C45" s="2" t="s">
        <v>107</v>
      </c>
      <c r="D45" s="2" t="s">
        <v>1338</v>
      </c>
      <c r="E45" s="2" t="s">
        <v>1339</v>
      </c>
      <c r="F45" s="2" t="s">
        <v>1340</v>
      </c>
      <c r="G45" s="2" t="s">
        <v>1263</v>
      </c>
      <c r="H45" s="2"/>
      <c r="I45" s="2"/>
      <c r="J45" t="s">
        <v>2398</v>
      </c>
    </row>
    <row r="46" spans="1:10">
      <c r="A46" s="2">
        <v>45</v>
      </c>
      <c r="B46" s="2" t="s">
        <v>1150</v>
      </c>
      <c r="C46" s="2" t="s">
        <v>107</v>
      </c>
      <c r="D46" s="2" t="s">
        <v>1341</v>
      </c>
      <c r="E46" s="2" t="s">
        <v>1339</v>
      </c>
      <c r="F46" s="2" t="s">
        <v>1342</v>
      </c>
      <c r="G46" s="2" t="s">
        <v>1263</v>
      </c>
      <c r="H46" s="2"/>
      <c r="I46" s="2"/>
      <c r="J46" t="s">
        <v>2398</v>
      </c>
    </row>
    <row r="47" spans="1:10">
      <c r="A47" s="2">
        <v>46</v>
      </c>
      <c r="B47" s="2" t="s">
        <v>1150</v>
      </c>
      <c r="C47" s="2" t="s">
        <v>107</v>
      </c>
      <c r="D47" s="2" t="s">
        <v>1343</v>
      </c>
      <c r="E47" s="2" t="s">
        <v>1344</v>
      </c>
      <c r="F47" s="2" t="s">
        <v>1345</v>
      </c>
      <c r="G47" s="2" t="s">
        <v>1263</v>
      </c>
      <c r="H47" s="2"/>
      <c r="I47" s="2"/>
      <c r="J47" t="s">
        <v>2398</v>
      </c>
    </row>
    <row r="48" spans="1:10">
      <c r="A48" s="2">
        <v>47</v>
      </c>
      <c r="B48" s="2" t="s">
        <v>1150</v>
      </c>
      <c r="C48" s="2" t="s">
        <v>107</v>
      </c>
      <c r="D48" s="2" t="s">
        <v>1346</v>
      </c>
      <c r="E48" s="2" t="s">
        <v>1347</v>
      </c>
      <c r="F48" s="2" t="s">
        <v>1348</v>
      </c>
      <c r="G48" s="2" t="s">
        <v>1251</v>
      </c>
      <c r="H48" s="2"/>
      <c r="I48" s="2"/>
      <c r="J48" t="s">
        <v>2398</v>
      </c>
    </row>
    <row r="49" spans="1:10">
      <c r="A49" s="2">
        <v>48</v>
      </c>
      <c r="B49" s="2" t="s">
        <v>1150</v>
      </c>
      <c r="C49" s="2" t="s">
        <v>107</v>
      </c>
      <c r="D49" s="2" t="s">
        <v>1349</v>
      </c>
      <c r="E49" s="2" t="s">
        <v>1350</v>
      </c>
      <c r="F49" s="2" t="s">
        <v>1351</v>
      </c>
      <c r="G49" s="2" t="s">
        <v>1214</v>
      </c>
      <c r="H49" s="2"/>
      <c r="I49" s="2"/>
      <c r="J49" t="s">
        <v>2398</v>
      </c>
    </row>
    <row r="50" spans="1:10">
      <c r="A50" s="2">
        <v>49</v>
      </c>
      <c r="B50" s="2" t="s">
        <v>1150</v>
      </c>
      <c r="C50" s="2" t="s">
        <v>107</v>
      </c>
      <c r="D50" s="2" t="s">
        <v>1353</v>
      </c>
      <c r="E50" s="2" t="s">
        <v>1354</v>
      </c>
      <c r="F50" s="2" t="s">
        <v>1355</v>
      </c>
      <c r="G50" s="2" t="s">
        <v>1251</v>
      </c>
      <c r="H50" s="2" t="s">
        <v>1356</v>
      </c>
      <c r="I50" s="2"/>
      <c r="J50" t="s">
        <v>2398</v>
      </c>
    </row>
    <row r="51" spans="1:10">
      <c r="A51" s="2">
        <v>50</v>
      </c>
      <c r="B51" s="2" t="s">
        <v>1150</v>
      </c>
      <c r="C51" s="2" t="s">
        <v>107</v>
      </c>
      <c r="D51" s="2" t="s">
        <v>1357</v>
      </c>
      <c r="E51" s="2" t="s">
        <v>1358</v>
      </c>
      <c r="F51" s="2" t="s">
        <v>1359</v>
      </c>
      <c r="G51" s="2" t="s">
        <v>1251</v>
      </c>
      <c r="H51" s="2" t="s">
        <v>1360</v>
      </c>
      <c r="I51" s="2"/>
      <c r="J51" t="s">
        <v>2398</v>
      </c>
    </row>
    <row r="52" spans="1:10">
      <c r="A52" s="2">
        <v>51</v>
      </c>
      <c r="B52" s="2" t="s">
        <v>1150</v>
      </c>
      <c r="C52" s="2" t="s">
        <v>107</v>
      </c>
      <c r="D52" s="2" t="s">
        <v>1363</v>
      </c>
      <c r="E52" s="2" t="s">
        <v>1364</v>
      </c>
      <c r="F52" s="2" t="s">
        <v>1365</v>
      </c>
      <c r="G52" s="2" t="s">
        <v>1361</v>
      </c>
      <c r="H52" s="2" t="s">
        <v>1366</v>
      </c>
      <c r="I52" s="2"/>
      <c r="J52" t="s">
        <v>2398</v>
      </c>
    </row>
    <row r="53" spans="1:10">
      <c r="A53" s="2">
        <v>52</v>
      </c>
      <c r="B53" s="2" t="s">
        <v>1150</v>
      </c>
      <c r="C53" s="2" t="s">
        <v>107</v>
      </c>
      <c r="D53" s="2" t="s">
        <v>1367</v>
      </c>
      <c r="E53" s="2" t="s">
        <v>1368</v>
      </c>
      <c r="F53" s="2" t="s">
        <v>1369</v>
      </c>
      <c r="G53" s="2" t="s">
        <v>1251</v>
      </c>
      <c r="H53" s="2"/>
      <c r="I53" s="2"/>
      <c r="J53" t="s">
        <v>2398</v>
      </c>
    </row>
    <row r="54" spans="1:10">
      <c r="A54" s="2">
        <v>53</v>
      </c>
      <c r="B54" s="2" t="s">
        <v>1150</v>
      </c>
      <c r="C54" s="2" t="s">
        <v>107</v>
      </c>
      <c r="D54" s="2" t="s">
        <v>1370</v>
      </c>
      <c r="E54" s="2" t="s">
        <v>1371</v>
      </c>
      <c r="F54" s="2" t="s">
        <v>1372</v>
      </c>
      <c r="G54" s="2" t="s">
        <v>1251</v>
      </c>
      <c r="H54" s="2" t="s">
        <v>1373</v>
      </c>
      <c r="I54" s="2"/>
      <c r="J54" t="s">
        <v>2398</v>
      </c>
    </row>
    <row r="55" spans="1:10">
      <c r="A55" s="2">
        <v>54</v>
      </c>
      <c r="B55" s="2" t="s">
        <v>1150</v>
      </c>
      <c r="C55" s="2" t="s">
        <v>107</v>
      </c>
      <c r="D55" s="2" t="s">
        <v>1374</v>
      </c>
      <c r="E55" s="2" t="s">
        <v>1375</v>
      </c>
      <c r="F55" s="2" t="s">
        <v>1376</v>
      </c>
      <c r="G55" s="2" t="s">
        <v>1251</v>
      </c>
      <c r="H55" s="2" t="s">
        <v>1377</v>
      </c>
      <c r="I55" s="2"/>
      <c r="J55" t="s">
        <v>2398</v>
      </c>
    </row>
    <row r="56" spans="1:10">
      <c r="A56" s="2">
        <v>55</v>
      </c>
      <c r="B56" s="2" t="s">
        <v>1150</v>
      </c>
      <c r="C56" s="2" t="s">
        <v>107</v>
      </c>
      <c r="D56" s="2" t="s">
        <v>1378</v>
      </c>
      <c r="E56" s="2" t="s">
        <v>1379</v>
      </c>
      <c r="F56" s="2" t="s">
        <v>1380</v>
      </c>
      <c r="G56" s="2" t="s">
        <v>1381</v>
      </c>
      <c r="H56" s="2"/>
      <c r="I56" s="2"/>
      <c r="J56" t="s">
        <v>2398</v>
      </c>
    </row>
    <row r="57" spans="1:10">
      <c r="A57" s="2">
        <v>56</v>
      </c>
      <c r="B57" s="2" t="s">
        <v>1150</v>
      </c>
      <c r="C57" s="2" t="s">
        <v>107</v>
      </c>
      <c r="D57" s="2" t="s">
        <v>1382</v>
      </c>
      <c r="E57" s="2" t="s">
        <v>1383</v>
      </c>
      <c r="F57" s="2" t="s">
        <v>1384</v>
      </c>
      <c r="G57" s="2" t="s">
        <v>1276</v>
      </c>
      <c r="H57" s="2" t="s">
        <v>1385</v>
      </c>
      <c r="I57" s="2"/>
      <c r="J57" t="s">
        <v>2398</v>
      </c>
    </row>
    <row r="58" spans="1:10">
      <c r="A58" s="2">
        <v>57</v>
      </c>
      <c r="B58" s="2" t="s">
        <v>1150</v>
      </c>
      <c r="C58" s="2" t="s">
        <v>107</v>
      </c>
      <c r="D58" s="2" t="s">
        <v>1386</v>
      </c>
      <c r="E58" s="2" t="s">
        <v>1387</v>
      </c>
      <c r="F58" s="2" t="s">
        <v>1388</v>
      </c>
      <c r="G58" s="2" t="s">
        <v>1263</v>
      </c>
      <c r="H58" s="2"/>
      <c r="I58" s="2"/>
      <c r="J58" t="s">
        <v>2398</v>
      </c>
    </row>
    <row r="59" spans="1:10">
      <c r="A59" s="2">
        <v>58</v>
      </c>
      <c r="B59" s="2" t="s">
        <v>1150</v>
      </c>
      <c r="C59" s="2" t="s">
        <v>107</v>
      </c>
      <c r="D59" s="2" t="s">
        <v>1389</v>
      </c>
      <c r="E59" s="2" t="s">
        <v>1390</v>
      </c>
      <c r="F59" s="2" t="s">
        <v>1391</v>
      </c>
      <c r="G59" s="2" t="s">
        <v>1263</v>
      </c>
      <c r="H59" s="2" t="s">
        <v>1392</v>
      </c>
      <c r="I59" s="2"/>
      <c r="J59" t="s">
        <v>2398</v>
      </c>
    </row>
    <row r="60" spans="1:10">
      <c r="A60" s="2">
        <v>59</v>
      </c>
      <c r="B60" s="2" t="s">
        <v>1150</v>
      </c>
      <c r="C60" s="2" t="s">
        <v>107</v>
      </c>
      <c r="D60" s="2" t="s">
        <v>2422</v>
      </c>
      <c r="E60" s="2" t="s">
        <v>2423</v>
      </c>
      <c r="F60" s="2" t="s">
        <v>2424</v>
      </c>
      <c r="G60" s="2" t="s">
        <v>1263</v>
      </c>
      <c r="H60" s="2" t="s">
        <v>2425</v>
      </c>
      <c r="I60" s="2"/>
      <c r="J60" t="s">
        <v>2398</v>
      </c>
    </row>
    <row r="61" spans="1:10">
      <c r="A61" s="2">
        <v>60</v>
      </c>
      <c r="B61" s="2" t="s">
        <v>1150</v>
      </c>
      <c r="C61" s="2" t="s">
        <v>107</v>
      </c>
      <c r="D61" s="2" t="s">
        <v>1393</v>
      </c>
      <c r="E61" s="2" t="s">
        <v>1394</v>
      </c>
      <c r="F61" s="2" t="s">
        <v>1395</v>
      </c>
      <c r="G61" s="2" t="s">
        <v>1251</v>
      </c>
      <c r="H61" s="2" t="s">
        <v>1396</v>
      </c>
      <c r="I61" s="2"/>
      <c r="J61" t="s">
        <v>2398</v>
      </c>
    </row>
    <row r="62" spans="1:10">
      <c r="A62" s="2">
        <v>61</v>
      </c>
      <c r="B62" s="2" t="s">
        <v>1150</v>
      </c>
      <c r="C62" s="2" t="s">
        <v>107</v>
      </c>
      <c r="D62" s="2" t="s">
        <v>1397</v>
      </c>
      <c r="E62" s="2" t="s">
        <v>1398</v>
      </c>
      <c r="F62" s="2" t="s">
        <v>1399</v>
      </c>
      <c r="G62" s="2" t="s">
        <v>1251</v>
      </c>
      <c r="H62" s="2" t="s">
        <v>1400</v>
      </c>
      <c r="I62" s="2"/>
      <c r="J62" t="s">
        <v>2398</v>
      </c>
    </row>
    <row r="63" spans="1:10">
      <c r="A63" s="2">
        <v>62</v>
      </c>
      <c r="B63" s="2" t="s">
        <v>1150</v>
      </c>
      <c r="C63" s="2" t="s">
        <v>107</v>
      </c>
      <c r="D63" s="2" t="s">
        <v>1401</v>
      </c>
      <c r="E63" s="2" t="s">
        <v>1402</v>
      </c>
      <c r="F63" s="2" t="s">
        <v>1403</v>
      </c>
      <c r="G63" s="2" t="s">
        <v>1251</v>
      </c>
      <c r="H63" s="2" t="s">
        <v>1404</v>
      </c>
      <c r="I63" s="2"/>
      <c r="J63" t="s">
        <v>2398</v>
      </c>
    </row>
    <row r="64" spans="1:10">
      <c r="A64" s="2">
        <v>63</v>
      </c>
      <c r="B64" s="2" t="s">
        <v>1150</v>
      </c>
      <c r="C64" s="2" t="s">
        <v>107</v>
      </c>
      <c r="D64" s="2" t="s">
        <v>1405</v>
      </c>
      <c r="E64" s="2" t="s">
        <v>1406</v>
      </c>
      <c r="F64" s="2" t="s">
        <v>1407</v>
      </c>
      <c r="G64" s="2" t="s">
        <v>1190</v>
      </c>
      <c r="H64" s="2" t="s">
        <v>1408</v>
      </c>
      <c r="I64" s="2"/>
      <c r="J64" t="s">
        <v>2398</v>
      </c>
    </row>
    <row r="65" spans="1:10">
      <c r="A65" s="2">
        <v>64</v>
      </c>
      <c r="B65" s="2" t="s">
        <v>1150</v>
      </c>
      <c r="C65" s="2" t="s">
        <v>107</v>
      </c>
      <c r="D65" s="2" t="s">
        <v>1409</v>
      </c>
      <c r="E65" s="2" t="s">
        <v>1410</v>
      </c>
      <c r="F65" s="2" t="s">
        <v>1411</v>
      </c>
      <c r="G65" s="2" t="s">
        <v>1251</v>
      </c>
      <c r="H65" s="2"/>
      <c r="I65" s="2"/>
      <c r="J65" t="s">
        <v>2398</v>
      </c>
    </row>
    <row r="66" spans="1:10">
      <c r="A66" s="2">
        <v>65</v>
      </c>
      <c r="B66" s="2" t="s">
        <v>1150</v>
      </c>
      <c r="C66" s="2" t="s">
        <v>107</v>
      </c>
      <c r="D66" s="2" t="s">
        <v>1412</v>
      </c>
      <c r="E66" s="2" t="s">
        <v>1413</v>
      </c>
      <c r="F66" s="2" t="s">
        <v>1414</v>
      </c>
      <c r="G66" s="2" t="s">
        <v>1251</v>
      </c>
      <c r="H66" s="2"/>
      <c r="I66" s="2"/>
      <c r="J66" t="s">
        <v>2398</v>
      </c>
    </row>
    <row r="67" spans="1:10">
      <c r="A67" s="2">
        <v>66</v>
      </c>
      <c r="B67" s="2" t="s">
        <v>1150</v>
      </c>
      <c r="C67" s="2" t="s">
        <v>107</v>
      </c>
      <c r="D67" s="2" t="s">
        <v>1415</v>
      </c>
      <c r="E67" s="2" t="s">
        <v>1416</v>
      </c>
      <c r="F67" s="2" t="s">
        <v>1417</v>
      </c>
      <c r="G67" s="2" t="s">
        <v>1190</v>
      </c>
      <c r="H67" s="2" t="s">
        <v>1418</v>
      </c>
      <c r="I67" s="2"/>
      <c r="J67" t="s">
        <v>2398</v>
      </c>
    </row>
    <row r="68" spans="1:10">
      <c r="A68" s="2">
        <v>67</v>
      </c>
      <c r="B68" s="2" t="s">
        <v>1150</v>
      </c>
      <c r="C68" s="2" t="s">
        <v>107</v>
      </c>
      <c r="D68" s="2" t="s">
        <v>1419</v>
      </c>
      <c r="E68" s="2" t="s">
        <v>1420</v>
      </c>
      <c r="F68" s="2" t="s">
        <v>1421</v>
      </c>
      <c r="G68" s="2" t="s">
        <v>1251</v>
      </c>
      <c r="H68" s="2" t="s">
        <v>1422</v>
      </c>
      <c r="I68" s="2"/>
      <c r="J68" t="s">
        <v>2398</v>
      </c>
    </row>
    <row r="69" spans="1:10">
      <c r="A69" s="2">
        <v>68</v>
      </c>
      <c r="B69" s="2" t="s">
        <v>1150</v>
      </c>
      <c r="C69" s="2" t="s">
        <v>107</v>
      </c>
      <c r="D69" s="2" t="s">
        <v>1423</v>
      </c>
      <c r="E69" s="2" t="s">
        <v>1424</v>
      </c>
      <c r="F69" s="2" t="s">
        <v>1425</v>
      </c>
      <c r="G69" s="2" t="s">
        <v>1362</v>
      </c>
      <c r="H69" s="2" t="s">
        <v>1426</v>
      </c>
      <c r="I69" s="2"/>
      <c r="J69" t="s">
        <v>2398</v>
      </c>
    </row>
    <row r="70" spans="1:10">
      <c r="A70" s="2">
        <v>69</v>
      </c>
      <c r="B70" s="2" t="s">
        <v>1150</v>
      </c>
      <c r="C70" s="2" t="s">
        <v>107</v>
      </c>
      <c r="D70" s="2" t="s">
        <v>1427</v>
      </c>
      <c r="E70" s="2" t="s">
        <v>1428</v>
      </c>
      <c r="F70" s="2" t="s">
        <v>1429</v>
      </c>
      <c r="G70" s="2" t="s">
        <v>1251</v>
      </c>
      <c r="H70" s="2" t="s">
        <v>1430</v>
      </c>
      <c r="I70" s="2"/>
      <c r="J70" t="s">
        <v>2398</v>
      </c>
    </row>
    <row r="71" spans="1:10">
      <c r="A71" s="2">
        <v>70</v>
      </c>
      <c r="B71" s="2" t="s">
        <v>1150</v>
      </c>
      <c r="C71" s="2" t="s">
        <v>107</v>
      </c>
      <c r="D71" s="2" t="s">
        <v>1431</v>
      </c>
      <c r="E71" s="2" t="s">
        <v>1432</v>
      </c>
      <c r="F71" s="2" t="s">
        <v>1433</v>
      </c>
      <c r="G71" s="2" t="s">
        <v>1251</v>
      </c>
      <c r="H71" s="2" t="s">
        <v>1434</v>
      </c>
      <c r="I71" s="2"/>
      <c r="J71" t="s">
        <v>2398</v>
      </c>
    </row>
    <row r="72" spans="1:10">
      <c r="A72" s="2">
        <v>71</v>
      </c>
      <c r="B72" s="2" t="s">
        <v>1150</v>
      </c>
      <c r="C72" s="2" t="s">
        <v>107</v>
      </c>
      <c r="D72" s="2" t="s">
        <v>1435</v>
      </c>
      <c r="E72" s="2" t="s">
        <v>1436</v>
      </c>
      <c r="F72" s="2" t="s">
        <v>1437</v>
      </c>
      <c r="G72" s="2" t="s">
        <v>1362</v>
      </c>
      <c r="H72" s="2" t="s">
        <v>1438</v>
      </c>
      <c r="I72" s="2"/>
      <c r="J72" t="s">
        <v>2398</v>
      </c>
    </row>
    <row r="73" spans="1:10">
      <c r="A73" s="2">
        <v>72</v>
      </c>
      <c r="B73" s="2" t="s">
        <v>1150</v>
      </c>
      <c r="C73" s="2" t="s">
        <v>107</v>
      </c>
      <c r="D73" s="2" t="s">
        <v>1439</v>
      </c>
      <c r="E73" s="2" t="s">
        <v>1440</v>
      </c>
      <c r="F73" s="2" t="s">
        <v>1441</v>
      </c>
      <c r="G73" s="2" t="s">
        <v>1190</v>
      </c>
      <c r="H73" s="2"/>
      <c r="I73" s="2"/>
      <c r="J73" t="s">
        <v>2398</v>
      </c>
    </row>
    <row r="74" spans="1:10">
      <c r="A74" s="2">
        <v>73</v>
      </c>
      <c r="B74" s="2" t="s">
        <v>1150</v>
      </c>
      <c r="C74" s="2" t="s">
        <v>107</v>
      </c>
      <c r="D74" s="2" t="s">
        <v>1442</v>
      </c>
      <c r="E74" s="2" t="s">
        <v>1443</v>
      </c>
      <c r="F74" s="2" t="s">
        <v>1444</v>
      </c>
      <c r="G74" s="2" t="s">
        <v>1190</v>
      </c>
      <c r="H74" s="2"/>
      <c r="I74" s="2"/>
      <c r="J74" t="s">
        <v>2398</v>
      </c>
    </row>
    <row r="75" spans="1:10">
      <c r="A75" s="2">
        <v>74</v>
      </c>
      <c r="B75" s="2" t="s">
        <v>1150</v>
      </c>
      <c r="C75" s="2" t="s">
        <v>107</v>
      </c>
      <c r="D75" s="2" t="s">
        <v>1445</v>
      </c>
      <c r="E75" s="2" t="s">
        <v>1446</v>
      </c>
      <c r="F75" s="2" t="s">
        <v>1447</v>
      </c>
      <c r="G75" s="2" t="s">
        <v>1190</v>
      </c>
      <c r="H75" s="2" t="s">
        <v>1448</v>
      </c>
      <c r="I75" s="2"/>
      <c r="J75" t="s">
        <v>2398</v>
      </c>
    </row>
    <row r="76" spans="1:10">
      <c r="A76" s="2">
        <v>75</v>
      </c>
      <c r="B76" s="2" t="s">
        <v>1150</v>
      </c>
      <c r="C76" s="2" t="s">
        <v>107</v>
      </c>
      <c r="D76" s="2" t="s">
        <v>1449</v>
      </c>
      <c r="E76" s="2" t="s">
        <v>1450</v>
      </c>
      <c r="F76" s="2" t="s">
        <v>1451</v>
      </c>
      <c r="G76" s="2" t="s">
        <v>1251</v>
      </c>
      <c r="H76" s="2" t="s">
        <v>1452</v>
      </c>
      <c r="I76" s="2"/>
      <c r="J76" t="s">
        <v>2398</v>
      </c>
    </row>
    <row r="77" spans="1:10">
      <c r="A77" s="2">
        <v>76</v>
      </c>
      <c r="B77" s="2" t="s">
        <v>1150</v>
      </c>
      <c r="C77" s="2" t="s">
        <v>107</v>
      </c>
      <c r="D77" s="2" t="s">
        <v>1455</v>
      </c>
      <c r="E77" s="2" t="s">
        <v>1453</v>
      </c>
      <c r="F77" s="2" t="s">
        <v>1454</v>
      </c>
      <c r="G77" s="2" t="s">
        <v>1288</v>
      </c>
      <c r="H77" s="2"/>
      <c r="I77" s="2"/>
      <c r="J77" t="s">
        <v>2398</v>
      </c>
    </row>
    <row r="78" spans="1:10">
      <c r="A78" s="2">
        <v>77</v>
      </c>
      <c r="B78" s="2" t="s">
        <v>1150</v>
      </c>
      <c r="C78" s="2" t="s">
        <v>107</v>
      </c>
      <c r="D78" s="2" t="s">
        <v>1456</v>
      </c>
      <c r="E78" s="2" t="s">
        <v>1457</v>
      </c>
      <c r="F78" s="2" t="s">
        <v>1458</v>
      </c>
      <c r="G78" s="2" t="s">
        <v>1288</v>
      </c>
      <c r="H78" s="2"/>
      <c r="I78" s="2"/>
      <c r="J78" t="s">
        <v>2398</v>
      </c>
    </row>
    <row r="79" spans="1:10">
      <c r="A79" s="2">
        <v>78</v>
      </c>
      <c r="B79" s="2" t="s">
        <v>1150</v>
      </c>
      <c r="C79" s="2" t="s">
        <v>107</v>
      </c>
      <c r="D79" s="2" t="s">
        <v>1459</v>
      </c>
      <c r="E79" s="2" t="s">
        <v>1460</v>
      </c>
      <c r="F79" s="2" t="s">
        <v>1461</v>
      </c>
      <c r="G79" s="2" t="s">
        <v>1462</v>
      </c>
      <c r="H79" s="2" t="s">
        <v>1463</v>
      </c>
      <c r="I79" s="2"/>
      <c r="J79" t="s">
        <v>2398</v>
      </c>
    </row>
    <row r="80" spans="1:10">
      <c r="A80" s="2">
        <v>79</v>
      </c>
      <c r="B80" s="2" t="s">
        <v>1150</v>
      </c>
      <c r="C80" s="2" t="s">
        <v>107</v>
      </c>
      <c r="D80" s="2" t="s">
        <v>1464</v>
      </c>
      <c r="E80" s="2" t="s">
        <v>1465</v>
      </c>
      <c r="F80" s="2" t="s">
        <v>1466</v>
      </c>
      <c r="G80" s="2" t="s">
        <v>1200</v>
      </c>
      <c r="H80" s="2" t="s">
        <v>1467</v>
      </c>
      <c r="I80" s="2"/>
      <c r="J80" t="s">
        <v>2398</v>
      </c>
    </row>
    <row r="81" spans="1:10">
      <c r="A81" s="2">
        <v>80</v>
      </c>
      <c r="B81" s="2" t="s">
        <v>1150</v>
      </c>
      <c r="C81" s="2" t="s">
        <v>107</v>
      </c>
      <c r="D81" s="2" t="s">
        <v>1470</v>
      </c>
      <c r="E81" s="2" t="s">
        <v>1471</v>
      </c>
      <c r="F81" s="2" t="s">
        <v>1472</v>
      </c>
      <c r="G81" s="2" t="s">
        <v>1200</v>
      </c>
      <c r="H81" s="2" t="s">
        <v>1473</v>
      </c>
      <c r="I81" s="2"/>
      <c r="J81" t="s">
        <v>2398</v>
      </c>
    </row>
    <row r="82" spans="1:10">
      <c r="A82" s="2">
        <v>81</v>
      </c>
      <c r="B82" s="2" t="s">
        <v>1150</v>
      </c>
      <c r="C82" s="2" t="s">
        <v>107</v>
      </c>
      <c r="D82" s="2" t="s">
        <v>1474</v>
      </c>
      <c r="E82" s="2" t="s">
        <v>1475</v>
      </c>
      <c r="F82" s="2" t="s">
        <v>1476</v>
      </c>
      <c r="G82" s="2" t="s">
        <v>1468</v>
      </c>
      <c r="H82" s="2" t="s">
        <v>1477</v>
      </c>
      <c r="I82" s="2"/>
      <c r="J82" t="s">
        <v>2398</v>
      </c>
    </row>
    <row r="83" spans="1:10">
      <c r="A83" s="2">
        <v>82</v>
      </c>
      <c r="B83" s="2" t="s">
        <v>1150</v>
      </c>
      <c r="C83" s="2" t="s">
        <v>107</v>
      </c>
      <c r="D83" s="2" t="s">
        <v>1478</v>
      </c>
      <c r="E83" s="2" t="s">
        <v>1475</v>
      </c>
      <c r="F83" s="2" t="s">
        <v>1479</v>
      </c>
      <c r="G83" s="2" t="s">
        <v>1480</v>
      </c>
      <c r="H83" s="2" t="s">
        <v>1481</v>
      </c>
      <c r="I83" s="2"/>
      <c r="J83" t="s">
        <v>2398</v>
      </c>
    </row>
    <row r="84" spans="1:10">
      <c r="A84" s="2">
        <v>83</v>
      </c>
      <c r="B84" s="2" t="s">
        <v>1150</v>
      </c>
      <c r="C84" s="2" t="s">
        <v>107</v>
      </c>
      <c r="D84" s="2" t="s">
        <v>1482</v>
      </c>
      <c r="E84" s="2" t="s">
        <v>1483</v>
      </c>
      <c r="F84" s="2" t="s">
        <v>1484</v>
      </c>
      <c r="G84" s="2" t="s">
        <v>1485</v>
      </c>
      <c r="H84" s="2" t="s">
        <v>1486</v>
      </c>
      <c r="I84" s="2"/>
      <c r="J84" t="s">
        <v>2398</v>
      </c>
    </row>
    <row r="85" spans="1:10">
      <c r="A85" s="2">
        <v>84</v>
      </c>
      <c r="B85" s="2" t="s">
        <v>1150</v>
      </c>
      <c r="C85" s="2" t="s">
        <v>107</v>
      </c>
      <c r="D85" s="2" t="s">
        <v>1487</v>
      </c>
      <c r="E85" s="2" t="s">
        <v>1488</v>
      </c>
      <c r="F85" s="2" t="s">
        <v>1489</v>
      </c>
      <c r="G85" s="2" t="s">
        <v>1468</v>
      </c>
      <c r="H85" s="2" t="s">
        <v>1490</v>
      </c>
      <c r="I85" s="2"/>
      <c r="J85" t="s">
        <v>2398</v>
      </c>
    </row>
    <row r="86" spans="1:10">
      <c r="A86" s="2">
        <v>85</v>
      </c>
      <c r="B86" s="2" t="s">
        <v>1150</v>
      </c>
      <c r="C86" s="2" t="s">
        <v>107</v>
      </c>
      <c r="D86" s="2" t="s">
        <v>1491</v>
      </c>
      <c r="E86" s="2" t="s">
        <v>1492</v>
      </c>
      <c r="F86" s="2" t="s">
        <v>1493</v>
      </c>
      <c r="G86" s="2" t="s">
        <v>1361</v>
      </c>
      <c r="H86" s="2" t="s">
        <v>1494</v>
      </c>
      <c r="I86" s="2"/>
      <c r="J86" t="s">
        <v>2398</v>
      </c>
    </row>
    <row r="87" spans="1:10">
      <c r="A87" s="2">
        <v>86</v>
      </c>
      <c r="B87" s="2" t="s">
        <v>1150</v>
      </c>
      <c r="C87" s="2" t="s">
        <v>107</v>
      </c>
      <c r="D87" s="2" t="s">
        <v>1495</v>
      </c>
      <c r="E87" s="2" t="s">
        <v>1496</v>
      </c>
      <c r="F87" s="2" t="s">
        <v>1497</v>
      </c>
      <c r="G87" s="2" t="s">
        <v>1233</v>
      </c>
      <c r="H87" s="2"/>
      <c r="I87" s="2"/>
      <c r="J87" t="s">
        <v>2398</v>
      </c>
    </row>
    <row r="88" spans="1:10">
      <c r="A88" s="2">
        <v>87</v>
      </c>
      <c r="B88" s="2" t="s">
        <v>1150</v>
      </c>
      <c r="C88" s="2" t="s">
        <v>107</v>
      </c>
      <c r="D88" s="2" t="s">
        <v>1498</v>
      </c>
      <c r="E88" s="2" t="s">
        <v>1499</v>
      </c>
      <c r="F88" s="2" t="s">
        <v>1500</v>
      </c>
      <c r="G88" s="2" t="s">
        <v>1361</v>
      </c>
      <c r="H88" s="2" t="s">
        <v>1501</v>
      </c>
      <c r="I88" s="2"/>
      <c r="J88" t="s">
        <v>2398</v>
      </c>
    </row>
    <row r="89" spans="1:10">
      <c r="A89" s="2">
        <v>88</v>
      </c>
      <c r="B89" s="2" t="s">
        <v>1150</v>
      </c>
      <c r="C89" s="2" t="s">
        <v>107</v>
      </c>
      <c r="D89" s="2" t="s">
        <v>1502</v>
      </c>
      <c r="E89" s="2" t="s">
        <v>1503</v>
      </c>
      <c r="F89" s="2" t="s">
        <v>1504</v>
      </c>
      <c r="G89" s="2" t="s">
        <v>1233</v>
      </c>
      <c r="H89" s="2"/>
      <c r="I89" s="2"/>
      <c r="J89" t="s">
        <v>2398</v>
      </c>
    </row>
    <row r="90" spans="1:10">
      <c r="A90" s="2">
        <v>89</v>
      </c>
      <c r="B90" s="2" t="s">
        <v>1150</v>
      </c>
      <c r="C90" s="2" t="s">
        <v>107</v>
      </c>
      <c r="D90" s="2" t="s">
        <v>1505</v>
      </c>
      <c r="E90" s="2" t="s">
        <v>1506</v>
      </c>
      <c r="F90" s="2" t="s">
        <v>1507</v>
      </c>
      <c r="G90" s="2" t="s">
        <v>1361</v>
      </c>
      <c r="H90" s="2" t="s">
        <v>1508</v>
      </c>
      <c r="I90" s="2"/>
      <c r="J90" t="s">
        <v>2398</v>
      </c>
    </row>
    <row r="91" spans="1:10">
      <c r="A91" s="2">
        <v>90</v>
      </c>
      <c r="B91" s="2" t="s">
        <v>1150</v>
      </c>
      <c r="C91" s="2" t="s">
        <v>107</v>
      </c>
      <c r="D91" s="2" t="s">
        <v>1509</v>
      </c>
      <c r="E91" s="2" t="s">
        <v>1510</v>
      </c>
      <c r="F91" s="2" t="s">
        <v>1511</v>
      </c>
      <c r="G91" s="2" t="s">
        <v>1512</v>
      </c>
      <c r="H91" s="2" t="s">
        <v>1513</v>
      </c>
      <c r="I91" s="2"/>
      <c r="J91" t="s">
        <v>2398</v>
      </c>
    </row>
    <row r="92" spans="1:10">
      <c r="A92" s="2">
        <v>91</v>
      </c>
      <c r="B92" s="2" t="s">
        <v>1150</v>
      </c>
      <c r="C92" s="2" t="s">
        <v>107</v>
      </c>
      <c r="D92" s="2" t="s">
        <v>1514</v>
      </c>
      <c r="E92" s="2" t="s">
        <v>1515</v>
      </c>
      <c r="F92" s="2" t="s">
        <v>1516</v>
      </c>
      <c r="G92" s="2" t="s">
        <v>1361</v>
      </c>
      <c r="H92" s="2" t="s">
        <v>1517</v>
      </c>
      <c r="I92" s="2"/>
      <c r="J92" t="s">
        <v>2398</v>
      </c>
    </row>
    <row r="93" spans="1:10">
      <c r="A93" s="2">
        <v>92</v>
      </c>
      <c r="B93" s="2" t="s">
        <v>1150</v>
      </c>
      <c r="C93" s="2" t="s">
        <v>107</v>
      </c>
      <c r="D93" s="2" t="s">
        <v>1518</v>
      </c>
      <c r="E93" s="2" t="s">
        <v>1519</v>
      </c>
      <c r="F93" s="2" t="s">
        <v>1520</v>
      </c>
      <c r="G93" s="2" t="s">
        <v>1233</v>
      </c>
      <c r="H93" s="2" t="s">
        <v>1521</v>
      </c>
      <c r="I93" s="2"/>
      <c r="J93" t="s">
        <v>2398</v>
      </c>
    </row>
    <row r="94" spans="1:10">
      <c r="A94" s="2">
        <v>93</v>
      </c>
      <c r="B94" s="2" t="s">
        <v>1150</v>
      </c>
      <c r="C94" s="2" t="s">
        <v>107</v>
      </c>
      <c r="D94" s="2" t="s">
        <v>1522</v>
      </c>
      <c r="E94" s="2" t="s">
        <v>1523</v>
      </c>
      <c r="F94" s="2" t="s">
        <v>1524</v>
      </c>
      <c r="G94" s="2" t="s">
        <v>1233</v>
      </c>
      <c r="H94" s="2"/>
      <c r="I94" s="2"/>
      <c r="J94" t="s">
        <v>2398</v>
      </c>
    </row>
    <row r="95" spans="1:10">
      <c r="A95" s="2">
        <v>94</v>
      </c>
      <c r="B95" s="2" t="s">
        <v>1150</v>
      </c>
      <c r="C95" s="2" t="s">
        <v>107</v>
      </c>
      <c r="D95" s="2" t="s">
        <v>1525</v>
      </c>
      <c r="E95" s="2" t="s">
        <v>1526</v>
      </c>
      <c r="F95" s="2" t="s">
        <v>1527</v>
      </c>
      <c r="G95" s="2" t="s">
        <v>1233</v>
      </c>
      <c r="H95" s="2" t="s">
        <v>1528</v>
      </c>
      <c r="I95" s="2"/>
      <c r="J95" t="s">
        <v>2398</v>
      </c>
    </row>
    <row r="96" spans="1:10">
      <c r="A96" s="2">
        <v>95</v>
      </c>
      <c r="B96" s="2" t="s">
        <v>1150</v>
      </c>
      <c r="C96" s="2" t="s">
        <v>107</v>
      </c>
      <c r="D96" s="2" t="s">
        <v>1529</v>
      </c>
      <c r="E96" s="2" t="s">
        <v>1530</v>
      </c>
      <c r="F96" s="2" t="s">
        <v>1531</v>
      </c>
      <c r="G96" s="2" t="s">
        <v>1233</v>
      </c>
      <c r="H96" s="2"/>
      <c r="I96" s="2"/>
      <c r="J96" t="s">
        <v>2398</v>
      </c>
    </row>
    <row r="97" spans="1:10">
      <c r="A97" s="2">
        <v>96</v>
      </c>
      <c r="B97" s="2" t="s">
        <v>1150</v>
      </c>
      <c r="C97" s="2" t="s">
        <v>107</v>
      </c>
      <c r="D97" s="2" t="s">
        <v>1532</v>
      </c>
      <c r="E97" s="2" t="s">
        <v>1533</v>
      </c>
      <c r="F97" s="2" t="s">
        <v>1534</v>
      </c>
      <c r="G97" s="2" t="s">
        <v>1233</v>
      </c>
      <c r="H97" s="2"/>
      <c r="I97" s="2"/>
      <c r="J97" t="s">
        <v>2398</v>
      </c>
    </row>
    <row r="98" spans="1:10">
      <c r="A98" s="2">
        <v>97</v>
      </c>
      <c r="B98" s="2" t="s">
        <v>1150</v>
      </c>
      <c r="C98" s="2" t="s">
        <v>107</v>
      </c>
      <c r="D98" s="2" t="s">
        <v>1535</v>
      </c>
      <c r="E98" s="2" t="s">
        <v>1536</v>
      </c>
      <c r="F98" s="2" t="s">
        <v>1537</v>
      </c>
      <c r="G98" s="2" t="s">
        <v>1361</v>
      </c>
      <c r="H98" s="2" t="s">
        <v>1385</v>
      </c>
      <c r="I98" s="2"/>
      <c r="J98" t="s">
        <v>2398</v>
      </c>
    </row>
    <row r="99" spans="1:10">
      <c r="A99" s="2">
        <v>98</v>
      </c>
      <c r="B99" s="2" t="s">
        <v>1150</v>
      </c>
      <c r="C99" s="2" t="s">
        <v>107</v>
      </c>
      <c r="D99" s="2" t="s">
        <v>1538</v>
      </c>
      <c r="E99" s="2" t="s">
        <v>1539</v>
      </c>
      <c r="F99" s="2" t="s">
        <v>1540</v>
      </c>
      <c r="G99" s="2" t="s">
        <v>1361</v>
      </c>
      <c r="H99" s="2" t="s">
        <v>1469</v>
      </c>
      <c r="I99" s="2"/>
      <c r="J99" t="s">
        <v>2398</v>
      </c>
    </row>
    <row r="100" spans="1:10">
      <c r="A100" s="2">
        <v>99</v>
      </c>
      <c r="B100" s="2" t="s">
        <v>1150</v>
      </c>
      <c r="C100" s="2" t="s">
        <v>107</v>
      </c>
      <c r="D100" s="2" t="s">
        <v>1541</v>
      </c>
      <c r="E100" s="2" t="s">
        <v>1542</v>
      </c>
      <c r="F100" s="2" t="s">
        <v>1543</v>
      </c>
      <c r="G100" s="2" t="s">
        <v>1468</v>
      </c>
      <c r="H100" s="2"/>
      <c r="I100" s="2"/>
      <c r="J100" t="s">
        <v>2398</v>
      </c>
    </row>
    <row r="101" spans="1:10">
      <c r="A101" s="2">
        <v>100</v>
      </c>
      <c r="B101" s="2" t="s">
        <v>1150</v>
      </c>
      <c r="C101" s="2" t="s">
        <v>107</v>
      </c>
      <c r="D101" s="2" t="s">
        <v>1544</v>
      </c>
      <c r="E101" s="2" t="s">
        <v>1545</v>
      </c>
      <c r="F101" s="2" t="s">
        <v>1546</v>
      </c>
      <c r="G101" s="2" t="s">
        <v>1547</v>
      </c>
      <c r="H101" s="2" t="s">
        <v>1548</v>
      </c>
      <c r="I101" s="2"/>
      <c r="J101" t="s">
        <v>2398</v>
      </c>
    </row>
    <row r="102" spans="1:10">
      <c r="A102" s="2">
        <v>101</v>
      </c>
      <c r="B102" s="2" t="s">
        <v>1150</v>
      </c>
      <c r="C102" s="2" t="s">
        <v>107</v>
      </c>
      <c r="D102" s="2" t="s">
        <v>1549</v>
      </c>
      <c r="E102" s="2" t="s">
        <v>1550</v>
      </c>
      <c r="F102" s="2" t="s">
        <v>1551</v>
      </c>
      <c r="G102" s="2" t="s">
        <v>1200</v>
      </c>
      <c r="H102" s="2" t="s">
        <v>1552</v>
      </c>
      <c r="I102" s="2"/>
      <c r="J102" t="s">
        <v>2398</v>
      </c>
    </row>
    <row r="103" spans="1:10">
      <c r="A103" s="2">
        <v>102</v>
      </c>
      <c r="B103" s="2" t="s">
        <v>1150</v>
      </c>
      <c r="C103" s="2" t="s">
        <v>107</v>
      </c>
      <c r="D103" s="2" t="s">
        <v>1554</v>
      </c>
      <c r="E103" s="2" t="s">
        <v>1555</v>
      </c>
      <c r="F103" s="2" t="s">
        <v>1556</v>
      </c>
      <c r="G103" s="2" t="s">
        <v>1553</v>
      </c>
      <c r="H103" s="2" t="s">
        <v>1557</v>
      </c>
      <c r="I103" s="2"/>
      <c r="J103" t="s">
        <v>2398</v>
      </c>
    </row>
    <row r="104" spans="1:10">
      <c r="A104" s="2">
        <v>103</v>
      </c>
      <c r="B104" s="2" t="s">
        <v>1150</v>
      </c>
      <c r="C104" s="2" t="s">
        <v>107</v>
      </c>
      <c r="D104" s="2" t="s">
        <v>1558</v>
      </c>
      <c r="E104" s="2" t="s">
        <v>1559</v>
      </c>
      <c r="F104" s="2" t="s">
        <v>1560</v>
      </c>
      <c r="G104" s="2" t="s">
        <v>1553</v>
      </c>
      <c r="H104" s="2" t="s">
        <v>1561</v>
      </c>
      <c r="I104" s="2"/>
      <c r="J104" t="s">
        <v>2398</v>
      </c>
    </row>
    <row r="105" spans="1:10">
      <c r="A105" s="2">
        <v>104</v>
      </c>
      <c r="B105" s="2" t="s">
        <v>1150</v>
      </c>
      <c r="C105" s="2" t="s">
        <v>107</v>
      </c>
      <c r="D105" s="2" t="s">
        <v>1563</v>
      </c>
      <c r="E105" s="2" t="s">
        <v>1564</v>
      </c>
      <c r="F105" s="2" t="s">
        <v>1565</v>
      </c>
      <c r="G105" s="2" t="s">
        <v>1553</v>
      </c>
      <c r="H105" s="2" t="s">
        <v>1566</v>
      </c>
      <c r="I105" s="2"/>
      <c r="J105" t="s">
        <v>2398</v>
      </c>
    </row>
    <row r="106" spans="1:10">
      <c r="A106" s="2">
        <v>105</v>
      </c>
      <c r="B106" s="2" t="s">
        <v>1150</v>
      </c>
      <c r="C106" s="2" t="s">
        <v>107</v>
      </c>
      <c r="D106" s="2" t="s">
        <v>1568</v>
      </c>
      <c r="E106" s="2" t="s">
        <v>1569</v>
      </c>
      <c r="F106" s="2" t="s">
        <v>1567</v>
      </c>
      <c r="G106" s="2" t="s">
        <v>1553</v>
      </c>
      <c r="H106" s="2"/>
      <c r="I106" s="2"/>
      <c r="J106" t="s">
        <v>2398</v>
      </c>
    </row>
    <row r="107" spans="1:10">
      <c r="A107" s="2">
        <v>106</v>
      </c>
      <c r="B107" s="2" t="s">
        <v>1150</v>
      </c>
      <c r="C107" s="2" t="s">
        <v>107</v>
      </c>
      <c r="D107" s="2" t="s">
        <v>1570</v>
      </c>
      <c r="E107" s="2" t="s">
        <v>1571</v>
      </c>
      <c r="F107" s="2" t="s">
        <v>1572</v>
      </c>
      <c r="G107" s="2" t="s">
        <v>1246</v>
      </c>
      <c r="H107" s="2" t="s">
        <v>1573</v>
      </c>
      <c r="I107" s="2"/>
      <c r="J107" t="s">
        <v>2398</v>
      </c>
    </row>
    <row r="108" spans="1:10">
      <c r="A108" s="2">
        <v>107</v>
      </c>
      <c r="B108" s="2" t="s">
        <v>1150</v>
      </c>
      <c r="C108" s="2" t="s">
        <v>107</v>
      </c>
      <c r="D108" s="2" t="s">
        <v>1574</v>
      </c>
      <c r="E108" s="2" t="s">
        <v>1575</v>
      </c>
      <c r="F108" s="2" t="s">
        <v>1576</v>
      </c>
      <c r="G108" s="2" t="s">
        <v>1192</v>
      </c>
      <c r="H108" s="2" t="s">
        <v>1577</v>
      </c>
      <c r="I108" s="2"/>
      <c r="J108" t="s">
        <v>2398</v>
      </c>
    </row>
    <row r="109" spans="1:10">
      <c r="A109" s="2">
        <v>108</v>
      </c>
      <c r="B109" s="2" t="s">
        <v>1150</v>
      </c>
      <c r="C109" s="2" t="s">
        <v>107</v>
      </c>
      <c r="D109" s="2" t="s">
        <v>1578</v>
      </c>
      <c r="E109" s="2" t="s">
        <v>1579</v>
      </c>
      <c r="F109" s="2" t="s">
        <v>1580</v>
      </c>
      <c r="G109" s="2" t="s">
        <v>1228</v>
      </c>
      <c r="H109" s="2" t="s">
        <v>1581</v>
      </c>
      <c r="I109" s="2"/>
      <c r="J109" t="s">
        <v>2398</v>
      </c>
    </row>
    <row r="110" spans="1:10">
      <c r="A110" s="2">
        <v>109</v>
      </c>
      <c r="B110" s="2" t="s">
        <v>1150</v>
      </c>
      <c r="C110" s="2" t="s">
        <v>107</v>
      </c>
      <c r="D110" s="2" t="s">
        <v>1582</v>
      </c>
      <c r="E110" s="2" t="s">
        <v>1583</v>
      </c>
      <c r="F110" s="2" t="s">
        <v>1584</v>
      </c>
      <c r="G110" s="2" t="s">
        <v>1202</v>
      </c>
      <c r="H110" s="2"/>
      <c r="I110" s="2"/>
      <c r="J110" t="s">
        <v>2398</v>
      </c>
    </row>
    <row r="111" spans="1:10">
      <c r="A111" s="2">
        <v>110</v>
      </c>
      <c r="B111" s="2" t="s">
        <v>1150</v>
      </c>
      <c r="C111" s="2" t="s">
        <v>107</v>
      </c>
      <c r="D111" s="2" t="s">
        <v>1585</v>
      </c>
      <c r="E111" s="2" t="s">
        <v>1586</v>
      </c>
      <c r="F111" s="2" t="s">
        <v>1587</v>
      </c>
      <c r="G111" s="2" t="s">
        <v>1242</v>
      </c>
      <c r="H111" s="2" t="s">
        <v>1588</v>
      </c>
      <c r="I111" s="2"/>
      <c r="J111" t="s">
        <v>2398</v>
      </c>
    </row>
    <row r="112" spans="1:10">
      <c r="A112" s="2">
        <v>111</v>
      </c>
      <c r="B112" s="2" t="s">
        <v>1150</v>
      </c>
      <c r="C112" s="2" t="s">
        <v>107</v>
      </c>
      <c r="D112" s="2" t="s">
        <v>1589</v>
      </c>
      <c r="E112" s="2" t="s">
        <v>1590</v>
      </c>
      <c r="F112" s="2" t="s">
        <v>1591</v>
      </c>
      <c r="G112" s="2" t="s">
        <v>1202</v>
      </c>
      <c r="H112" s="2" t="s">
        <v>1592</v>
      </c>
      <c r="I112" s="2"/>
      <c r="J112" t="s">
        <v>2398</v>
      </c>
    </row>
    <row r="113" spans="1:10">
      <c r="A113" s="2">
        <v>112</v>
      </c>
      <c r="B113" s="2" t="s">
        <v>1150</v>
      </c>
      <c r="C113" s="2" t="s">
        <v>107</v>
      </c>
      <c r="D113" s="2" t="s">
        <v>1593</v>
      </c>
      <c r="E113" s="2" t="s">
        <v>1594</v>
      </c>
      <c r="F113" s="2" t="s">
        <v>1595</v>
      </c>
      <c r="G113" s="2" t="s">
        <v>1596</v>
      </c>
      <c r="H113" s="2" t="s">
        <v>1597</v>
      </c>
      <c r="I113" s="2"/>
      <c r="J113" t="s">
        <v>2398</v>
      </c>
    </row>
    <row r="114" spans="1:10">
      <c r="A114" s="2">
        <v>113</v>
      </c>
      <c r="B114" s="2" t="s">
        <v>1150</v>
      </c>
      <c r="C114" s="2" t="s">
        <v>107</v>
      </c>
      <c r="D114" s="2" t="s">
        <v>1598</v>
      </c>
      <c r="E114" s="2" t="s">
        <v>1599</v>
      </c>
      <c r="F114" s="2" t="s">
        <v>1600</v>
      </c>
      <c r="G114" s="2" t="s">
        <v>1596</v>
      </c>
      <c r="H114" s="2" t="s">
        <v>1601</v>
      </c>
      <c r="I114" s="2"/>
      <c r="J114" t="s">
        <v>2398</v>
      </c>
    </row>
    <row r="115" spans="1:10">
      <c r="A115" s="2">
        <v>114</v>
      </c>
      <c r="B115" s="2" t="s">
        <v>1150</v>
      </c>
      <c r="C115" s="2" t="s">
        <v>107</v>
      </c>
      <c r="D115" s="2" t="s">
        <v>1603</v>
      </c>
      <c r="E115" s="2" t="s">
        <v>1602</v>
      </c>
      <c r="F115" s="2" t="s">
        <v>1604</v>
      </c>
      <c r="G115" s="2" t="s">
        <v>1362</v>
      </c>
      <c r="H115" s="2" t="s">
        <v>1605</v>
      </c>
      <c r="I115" s="2"/>
      <c r="J115" t="s">
        <v>2398</v>
      </c>
    </row>
    <row r="116" spans="1:10">
      <c r="A116" s="2">
        <v>115</v>
      </c>
      <c r="B116" s="2" t="s">
        <v>1150</v>
      </c>
      <c r="C116" s="2" t="s">
        <v>107</v>
      </c>
      <c r="D116" s="2" t="s">
        <v>1606</v>
      </c>
      <c r="E116" s="2" t="s">
        <v>1607</v>
      </c>
      <c r="F116" s="2" t="s">
        <v>1608</v>
      </c>
      <c r="G116" s="2" t="s">
        <v>1233</v>
      </c>
      <c r="H116" s="2"/>
      <c r="I116" s="2"/>
      <c r="J116" t="s">
        <v>2398</v>
      </c>
    </row>
    <row r="117" spans="1:10">
      <c r="A117" s="2">
        <v>116</v>
      </c>
      <c r="B117" s="2" t="s">
        <v>1150</v>
      </c>
      <c r="C117" s="2" t="s">
        <v>107</v>
      </c>
      <c r="D117" s="2" t="s">
        <v>1609</v>
      </c>
      <c r="E117" s="2" t="s">
        <v>1610</v>
      </c>
      <c r="F117" s="2" t="s">
        <v>1611</v>
      </c>
      <c r="G117" s="2" t="s">
        <v>1202</v>
      </c>
      <c r="H117" s="2" t="s">
        <v>1612</v>
      </c>
      <c r="I117" s="2"/>
      <c r="J117" t="s">
        <v>2398</v>
      </c>
    </row>
    <row r="118" spans="1:10">
      <c r="A118" s="2">
        <v>117</v>
      </c>
      <c r="B118" s="2" t="s">
        <v>1150</v>
      </c>
      <c r="C118" s="2" t="s">
        <v>107</v>
      </c>
      <c r="D118" s="2" t="s">
        <v>1613</v>
      </c>
      <c r="E118" s="2" t="s">
        <v>1614</v>
      </c>
      <c r="F118" s="2" t="s">
        <v>1615</v>
      </c>
      <c r="G118" s="2" t="s">
        <v>1263</v>
      </c>
      <c r="H118" s="2" t="s">
        <v>1616</v>
      </c>
      <c r="I118" s="2"/>
      <c r="J118" t="s">
        <v>2398</v>
      </c>
    </row>
    <row r="119" spans="1:10">
      <c r="A119" s="2">
        <v>118</v>
      </c>
      <c r="B119" s="2" t="s">
        <v>1150</v>
      </c>
      <c r="C119" s="2" t="s">
        <v>107</v>
      </c>
      <c r="D119" s="2" t="s">
        <v>1617</v>
      </c>
      <c r="E119" s="2" t="s">
        <v>1618</v>
      </c>
      <c r="F119" s="2" t="s">
        <v>1619</v>
      </c>
      <c r="G119" s="2" t="s">
        <v>1228</v>
      </c>
      <c r="H119" s="2" t="s">
        <v>1620</v>
      </c>
      <c r="I119" s="2"/>
      <c r="J119" t="s">
        <v>2398</v>
      </c>
    </row>
    <row r="120" spans="1:10">
      <c r="A120" s="2">
        <v>119</v>
      </c>
      <c r="B120" s="2" t="s">
        <v>1150</v>
      </c>
      <c r="C120" s="2" t="s">
        <v>107</v>
      </c>
      <c r="D120" s="2" t="s">
        <v>1621</v>
      </c>
      <c r="E120" s="2" t="s">
        <v>1622</v>
      </c>
      <c r="F120" s="2" t="s">
        <v>1623</v>
      </c>
      <c r="G120" s="2" t="s">
        <v>1352</v>
      </c>
      <c r="H120" s="2" t="s">
        <v>1315</v>
      </c>
      <c r="I120" s="2"/>
      <c r="J120" t="s">
        <v>2398</v>
      </c>
    </row>
    <row r="121" spans="1:10">
      <c r="A121" s="2">
        <v>120</v>
      </c>
      <c r="B121" s="2" t="s">
        <v>1150</v>
      </c>
      <c r="C121" s="2" t="s">
        <v>107</v>
      </c>
      <c r="D121" s="2" t="s">
        <v>1624</v>
      </c>
      <c r="E121" s="2" t="s">
        <v>1625</v>
      </c>
      <c r="F121" s="2" t="s">
        <v>1626</v>
      </c>
      <c r="G121" s="2" t="s">
        <v>1177</v>
      </c>
      <c r="H121" s="2" t="s">
        <v>1627</v>
      </c>
      <c r="I121" s="2"/>
      <c r="J121" t="s">
        <v>2398</v>
      </c>
    </row>
    <row r="122" spans="1:10">
      <c r="A122" s="2">
        <v>121</v>
      </c>
      <c r="B122" s="2" t="s">
        <v>1150</v>
      </c>
      <c r="C122" s="2" t="s">
        <v>107</v>
      </c>
      <c r="D122" s="2" t="s">
        <v>1628</v>
      </c>
      <c r="E122" s="2" t="s">
        <v>1629</v>
      </c>
      <c r="F122" s="2" t="s">
        <v>1630</v>
      </c>
      <c r="G122" s="2" t="s">
        <v>1276</v>
      </c>
      <c r="H122" s="2" t="s">
        <v>1631</v>
      </c>
      <c r="I122" s="2"/>
      <c r="J122" t="s">
        <v>2398</v>
      </c>
    </row>
    <row r="123" spans="1:10">
      <c r="A123" s="2">
        <v>122</v>
      </c>
      <c r="B123" s="2" t="s">
        <v>1150</v>
      </c>
      <c r="C123" s="2" t="s">
        <v>107</v>
      </c>
      <c r="D123" s="2" t="s">
        <v>1632</v>
      </c>
      <c r="E123" s="2" t="s">
        <v>1633</v>
      </c>
      <c r="F123" s="2" t="s">
        <v>1634</v>
      </c>
      <c r="G123" s="2" t="s">
        <v>1242</v>
      </c>
      <c r="H123" s="2" t="s">
        <v>1430</v>
      </c>
      <c r="I123" s="2"/>
      <c r="J123" t="s">
        <v>2398</v>
      </c>
    </row>
    <row r="124" spans="1:10">
      <c r="A124" s="2">
        <v>123</v>
      </c>
      <c r="B124" s="2" t="s">
        <v>1150</v>
      </c>
      <c r="C124" s="2" t="s">
        <v>107</v>
      </c>
      <c r="D124" s="2" t="s">
        <v>1637</v>
      </c>
      <c r="E124" s="2" t="s">
        <v>1636</v>
      </c>
      <c r="F124" s="2" t="s">
        <v>1638</v>
      </c>
      <c r="G124" s="2" t="s">
        <v>1163</v>
      </c>
      <c r="H124" s="2" t="s">
        <v>1639</v>
      </c>
      <c r="I124" s="2"/>
      <c r="J124" t="s">
        <v>2398</v>
      </c>
    </row>
    <row r="125" spans="1:10">
      <c r="A125" s="2">
        <v>124</v>
      </c>
      <c r="B125" s="2" t="s">
        <v>1150</v>
      </c>
      <c r="C125" s="2" t="s">
        <v>107</v>
      </c>
      <c r="D125" s="2" t="s">
        <v>1640</v>
      </c>
      <c r="E125" s="2" t="s">
        <v>1636</v>
      </c>
      <c r="F125" s="2" t="s">
        <v>1641</v>
      </c>
      <c r="G125" s="2" t="s">
        <v>1642</v>
      </c>
      <c r="H125" s="2" t="s">
        <v>1643</v>
      </c>
      <c r="I125" s="2"/>
      <c r="J125" t="s">
        <v>2398</v>
      </c>
    </row>
    <row r="126" spans="1:10">
      <c r="A126" s="2">
        <v>125</v>
      </c>
      <c r="B126" s="2" t="s">
        <v>1150</v>
      </c>
      <c r="C126" s="2" t="s">
        <v>107</v>
      </c>
      <c r="D126" s="2" t="s">
        <v>1644</v>
      </c>
      <c r="E126" s="2" t="s">
        <v>1645</v>
      </c>
      <c r="F126" s="2" t="s">
        <v>1646</v>
      </c>
      <c r="G126" s="2" t="s">
        <v>1647</v>
      </c>
      <c r="H126" s="2" t="s">
        <v>1648</v>
      </c>
      <c r="I126" s="2"/>
      <c r="J126" t="s">
        <v>2398</v>
      </c>
    </row>
    <row r="127" spans="1:10">
      <c r="A127" s="2">
        <v>126</v>
      </c>
      <c r="B127" s="2" t="s">
        <v>1150</v>
      </c>
      <c r="C127" s="2" t="s">
        <v>107</v>
      </c>
      <c r="D127" s="2" t="s">
        <v>1649</v>
      </c>
      <c r="E127" s="2" t="s">
        <v>1650</v>
      </c>
      <c r="F127" s="2" t="s">
        <v>1651</v>
      </c>
      <c r="G127" s="2" t="s">
        <v>1251</v>
      </c>
      <c r="H127" s="2" t="s">
        <v>1627</v>
      </c>
      <c r="I127" s="2"/>
      <c r="J127" t="s">
        <v>2398</v>
      </c>
    </row>
    <row r="128" spans="1:10">
      <c r="A128" s="2">
        <v>127</v>
      </c>
      <c r="B128" s="2" t="s">
        <v>1150</v>
      </c>
      <c r="C128" s="2" t="s">
        <v>107</v>
      </c>
      <c r="D128" s="2" t="s">
        <v>1652</v>
      </c>
      <c r="E128" s="2" t="s">
        <v>1653</v>
      </c>
      <c r="F128" s="2" t="s">
        <v>1654</v>
      </c>
      <c r="G128" s="2" t="s">
        <v>1242</v>
      </c>
      <c r="H128" s="2" t="s">
        <v>1430</v>
      </c>
      <c r="I128" s="2"/>
      <c r="J128" t="s">
        <v>2398</v>
      </c>
    </row>
    <row r="129" spans="1:10">
      <c r="A129" s="2">
        <v>128</v>
      </c>
      <c r="B129" s="2" t="s">
        <v>1150</v>
      </c>
      <c r="C129" s="2" t="s">
        <v>107</v>
      </c>
      <c r="D129" s="2" t="s">
        <v>1655</v>
      </c>
      <c r="E129" s="2" t="s">
        <v>1656</v>
      </c>
      <c r="F129" s="2" t="s">
        <v>1657</v>
      </c>
      <c r="G129" s="2" t="s">
        <v>1202</v>
      </c>
      <c r="H129" s="2" t="s">
        <v>1658</v>
      </c>
      <c r="I129" s="2"/>
      <c r="J129" t="s">
        <v>2398</v>
      </c>
    </row>
    <row r="130" spans="1:10">
      <c r="A130" s="2">
        <v>129</v>
      </c>
      <c r="B130" s="2" t="s">
        <v>1150</v>
      </c>
      <c r="C130" s="2" t="s">
        <v>107</v>
      </c>
      <c r="D130" s="2" t="s">
        <v>1659</v>
      </c>
      <c r="E130" s="2" t="s">
        <v>1660</v>
      </c>
      <c r="F130" s="2" t="s">
        <v>1661</v>
      </c>
      <c r="G130" s="2" t="s">
        <v>1662</v>
      </c>
      <c r="H130" s="2" t="s">
        <v>1663</v>
      </c>
      <c r="I130" s="2"/>
      <c r="J130" t="s">
        <v>2398</v>
      </c>
    </row>
    <row r="131" spans="1:10">
      <c r="A131" s="2">
        <v>130</v>
      </c>
      <c r="B131" s="2" t="s">
        <v>1150</v>
      </c>
      <c r="C131" s="2" t="s">
        <v>107</v>
      </c>
      <c r="D131" s="2" t="s">
        <v>1664</v>
      </c>
      <c r="E131" s="2" t="s">
        <v>1665</v>
      </c>
      <c r="F131" s="2" t="s">
        <v>1666</v>
      </c>
      <c r="G131" s="2" t="s">
        <v>1233</v>
      </c>
      <c r="H131" s="2" t="s">
        <v>1667</v>
      </c>
      <c r="I131" s="2"/>
      <c r="J131" t="s">
        <v>2398</v>
      </c>
    </row>
    <row r="132" spans="1:10">
      <c r="A132" s="2">
        <v>131</v>
      </c>
      <c r="B132" s="2" t="s">
        <v>1150</v>
      </c>
      <c r="C132" s="2" t="s">
        <v>107</v>
      </c>
      <c r="D132" s="2" t="s">
        <v>1668</v>
      </c>
      <c r="E132" s="2" t="s">
        <v>1669</v>
      </c>
      <c r="F132" s="2" t="s">
        <v>1670</v>
      </c>
      <c r="G132" s="2" t="s">
        <v>1671</v>
      </c>
      <c r="H132" s="2" t="s">
        <v>1672</v>
      </c>
      <c r="I132" s="2"/>
      <c r="J132" t="s">
        <v>2398</v>
      </c>
    </row>
    <row r="133" spans="1:10">
      <c r="A133" s="2">
        <v>132</v>
      </c>
      <c r="B133" s="2" t="s">
        <v>1150</v>
      </c>
      <c r="C133" s="2" t="s">
        <v>107</v>
      </c>
      <c r="D133" s="2" t="s">
        <v>1849</v>
      </c>
      <c r="E133" s="2" t="s">
        <v>2426</v>
      </c>
      <c r="F133" s="2" t="s">
        <v>1850</v>
      </c>
      <c r="G133" s="2" t="s">
        <v>1352</v>
      </c>
      <c r="H133" s="2" t="s">
        <v>1851</v>
      </c>
      <c r="I133" s="2"/>
      <c r="J133" t="s">
        <v>2398</v>
      </c>
    </row>
    <row r="134" spans="1:10">
      <c r="A134" s="2">
        <v>133</v>
      </c>
      <c r="B134" s="2" t="s">
        <v>1150</v>
      </c>
      <c r="C134" s="2" t="s">
        <v>107</v>
      </c>
      <c r="D134" s="2" t="s">
        <v>1673</v>
      </c>
      <c r="E134" s="2" t="s">
        <v>1674</v>
      </c>
      <c r="F134" s="2" t="s">
        <v>1675</v>
      </c>
      <c r="G134" s="2" t="s">
        <v>1671</v>
      </c>
      <c r="H134" s="2" t="s">
        <v>1676</v>
      </c>
      <c r="I134" s="2"/>
      <c r="J134" t="s">
        <v>2398</v>
      </c>
    </row>
    <row r="135" spans="1:10">
      <c r="A135" s="2">
        <v>134</v>
      </c>
      <c r="B135" s="2" t="s">
        <v>1150</v>
      </c>
      <c r="C135" s="2" t="s">
        <v>107</v>
      </c>
      <c r="D135" s="2" t="s">
        <v>1677</v>
      </c>
      <c r="E135" s="2" t="s">
        <v>1678</v>
      </c>
      <c r="F135" s="2" t="s">
        <v>1679</v>
      </c>
      <c r="G135" s="2" t="s">
        <v>1671</v>
      </c>
      <c r="H135" s="2" t="s">
        <v>1676</v>
      </c>
      <c r="I135" s="2"/>
      <c r="J135" t="s">
        <v>2398</v>
      </c>
    </row>
    <row r="136" spans="1:10">
      <c r="A136" s="2">
        <v>135</v>
      </c>
      <c r="B136" s="2" t="s">
        <v>1150</v>
      </c>
      <c r="C136" s="2" t="s">
        <v>107</v>
      </c>
      <c r="D136" s="2" t="s">
        <v>1680</v>
      </c>
      <c r="E136" s="2" t="s">
        <v>1681</v>
      </c>
      <c r="F136" s="2" t="s">
        <v>1682</v>
      </c>
      <c r="G136" s="2" t="s">
        <v>1671</v>
      </c>
      <c r="H136" s="2" t="s">
        <v>1683</v>
      </c>
      <c r="I136" s="2"/>
      <c r="J136" t="s">
        <v>2398</v>
      </c>
    </row>
    <row r="137" spans="1:10">
      <c r="A137" s="2">
        <v>136</v>
      </c>
      <c r="B137" s="2" t="s">
        <v>1150</v>
      </c>
      <c r="C137" s="2" t="s">
        <v>107</v>
      </c>
      <c r="D137" s="2" t="s">
        <v>1684</v>
      </c>
      <c r="E137" s="2" t="s">
        <v>1685</v>
      </c>
      <c r="F137" s="2" t="s">
        <v>1686</v>
      </c>
      <c r="G137" s="2" t="s">
        <v>1635</v>
      </c>
      <c r="H137" s="2" t="s">
        <v>1687</v>
      </c>
      <c r="I137" s="2"/>
      <c r="J137" t="s">
        <v>2398</v>
      </c>
    </row>
    <row r="138" spans="1:10">
      <c r="A138" s="2">
        <v>137</v>
      </c>
      <c r="B138" s="2" t="s">
        <v>1150</v>
      </c>
      <c r="C138" s="2" t="s">
        <v>107</v>
      </c>
      <c r="D138" s="2" t="s">
        <v>1688</v>
      </c>
      <c r="E138" s="2" t="s">
        <v>1689</v>
      </c>
      <c r="F138" s="2" t="s">
        <v>1690</v>
      </c>
      <c r="G138" s="2" t="s">
        <v>1553</v>
      </c>
      <c r="H138" s="2" t="s">
        <v>1691</v>
      </c>
      <c r="I138" s="2"/>
      <c r="J138" t="s">
        <v>2398</v>
      </c>
    </row>
    <row r="139" spans="1:10">
      <c r="A139" s="2">
        <v>138</v>
      </c>
      <c r="B139" s="2" t="s">
        <v>1150</v>
      </c>
      <c r="C139" s="2" t="s">
        <v>107</v>
      </c>
      <c r="D139" s="2" t="s">
        <v>1692</v>
      </c>
      <c r="E139" s="2" t="s">
        <v>1693</v>
      </c>
      <c r="F139" s="2" t="s">
        <v>1694</v>
      </c>
      <c r="G139" s="2" t="s">
        <v>1695</v>
      </c>
      <c r="H139" s="2" t="s">
        <v>1696</v>
      </c>
      <c r="I139" s="2"/>
      <c r="J139" t="s">
        <v>2398</v>
      </c>
    </row>
    <row r="140" spans="1:10">
      <c r="A140" s="2">
        <v>139</v>
      </c>
      <c r="B140" s="2" t="s">
        <v>1150</v>
      </c>
      <c r="C140" s="2" t="s">
        <v>107</v>
      </c>
      <c r="D140" s="2" t="s">
        <v>1697</v>
      </c>
      <c r="E140" s="2" t="s">
        <v>1698</v>
      </c>
      <c r="F140" s="2" t="s">
        <v>1699</v>
      </c>
      <c r="G140" s="2" t="s">
        <v>1233</v>
      </c>
      <c r="H140" s="2" t="s">
        <v>1700</v>
      </c>
      <c r="I140" s="2"/>
      <c r="J140" t="s">
        <v>2398</v>
      </c>
    </row>
    <row r="141" spans="1:10">
      <c r="A141" s="2">
        <v>140</v>
      </c>
      <c r="B141" s="2" t="s">
        <v>1150</v>
      </c>
      <c r="C141" s="2" t="s">
        <v>107</v>
      </c>
      <c r="D141" s="2" t="s">
        <v>1701</v>
      </c>
      <c r="E141" s="2" t="s">
        <v>1702</v>
      </c>
      <c r="F141" s="2" t="s">
        <v>1703</v>
      </c>
      <c r="G141" s="2" t="s">
        <v>1219</v>
      </c>
      <c r="H141" s="2" t="s">
        <v>1501</v>
      </c>
      <c r="I141" s="2"/>
      <c r="J141" t="s">
        <v>2398</v>
      </c>
    </row>
    <row r="142" spans="1:10">
      <c r="A142" s="2">
        <v>141</v>
      </c>
      <c r="B142" s="2" t="s">
        <v>1150</v>
      </c>
      <c r="C142" s="2" t="s">
        <v>107</v>
      </c>
      <c r="D142" s="2" t="s">
        <v>1704</v>
      </c>
      <c r="E142" s="2" t="s">
        <v>1705</v>
      </c>
      <c r="F142" s="2" t="s">
        <v>1706</v>
      </c>
      <c r="G142" s="2" t="s">
        <v>1202</v>
      </c>
      <c r="H142" s="2" t="s">
        <v>1707</v>
      </c>
      <c r="I142" s="2"/>
      <c r="J142" t="s">
        <v>2398</v>
      </c>
    </row>
    <row r="143" spans="1:10">
      <c r="A143" s="2">
        <v>142</v>
      </c>
      <c r="B143" s="2" t="s">
        <v>1150</v>
      </c>
      <c r="C143" s="2" t="s">
        <v>107</v>
      </c>
      <c r="D143" s="2" t="s">
        <v>1708</v>
      </c>
      <c r="E143" s="2" t="s">
        <v>1709</v>
      </c>
      <c r="F143" s="2" t="s">
        <v>1710</v>
      </c>
      <c r="G143" s="2" t="s">
        <v>1251</v>
      </c>
      <c r="H143" s="2" t="s">
        <v>1711</v>
      </c>
      <c r="I143" s="2"/>
      <c r="J143" t="s">
        <v>2398</v>
      </c>
    </row>
    <row r="144" spans="1:10">
      <c r="A144" s="2">
        <v>143</v>
      </c>
      <c r="B144" s="2" t="s">
        <v>1150</v>
      </c>
      <c r="C144" s="2" t="s">
        <v>107</v>
      </c>
      <c r="D144" s="2" t="s">
        <v>1712</v>
      </c>
      <c r="E144" s="2" t="s">
        <v>1713</v>
      </c>
      <c r="F144" s="2" t="s">
        <v>1714</v>
      </c>
      <c r="G144" s="2" t="s">
        <v>1276</v>
      </c>
      <c r="H144" s="2" t="s">
        <v>1715</v>
      </c>
      <c r="I144" s="2"/>
      <c r="J144" t="s">
        <v>2398</v>
      </c>
    </row>
    <row r="145" spans="1:10">
      <c r="A145" s="2">
        <v>144</v>
      </c>
      <c r="B145" s="2" t="s">
        <v>1150</v>
      </c>
      <c r="C145" s="2" t="s">
        <v>107</v>
      </c>
      <c r="D145" s="2" t="s">
        <v>1716</v>
      </c>
      <c r="E145" s="2" t="s">
        <v>1717</v>
      </c>
      <c r="F145" s="2" t="s">
        <v>1718</v>
      </c>
      <c r="G145" s="2" t="s">
        <v>1202</v>
      </c>
      <c r="H145" s="2" t="s">
        <v>1719</v>
      </c>
      <c r="I145" s="2"/>
      <c r="J145" t="s">
        <v>2398</v>
      </c>
    </row>
    <row r="146" spans="1:10">
      <c r="A146" s="2">
        <v>145</v>
      </c>
      <c r="B146" s="2" t="s">
        <v>1150</v>
      </c>
      <c r="C146" s="2" t="s">
        <v>107</v>
      </c>
      <c r="D146" s="2" t="s">
        <v>1721</v>
      </c>
      <c r="E146" s="2" t="s">
        <v>1722</v>
      </c>
      <c r="F146" s="2" t="s">
        <v>1723</v>
      </c>
      <c r="G146" s="2" t="s">
        <v>1263</v>
      </c>
      <c r="H146" s="2"/>
      <c r="I146" s="2"/>
      <c r="J146" t="s">
        <v>2398</v>
      </c>
    </row>
    <row r="147" spans="1:10">
      <c r="A147" s="2">
        <v>146</v>
      </c>
      <c r="B147" s="2" t="s">
        <v>1150</v>
      </c>
      <c r="C147" s="2" t="s">
        <v>107</v>
      </c>
      <c r="D147" s="2" t="s">
        <v>1724</v>
      </c>
      <c r="E147" s="2" t="s">
        <v>1725</v>
      </c>
      <c r="F147" s="2" t="s">
        <v>1726</v>
      </c>
      <c r="G147" s="2" t="s">
        <v>1202</v>
      </c>
      <c r="H147" s="2" t="s">
        <v>1727</v>
      </c>
      <c r="I147" s="2"/>
      <c r="J147" t="s">
        <v>2398</v>
      </c>
    </row>
    <row r="148" spans="1:10">
      <c r="A148" s="2">
        <v>147</v>
      </c>
      <c r="B148" s="2" t="s">
        <v>1150</v>
      </c>
      <c r="C148" s="2" t="s">
        <v>107</v>
      </c>
      <c r="D148" s="2" t="s">
        <v>1728</v>
      </c>
      <c r="E148" s="2" t="s">
        <v>1729</v>
      </c>
      <c r="F148" s="2" t="s">
        <v>1730</v>
      </c>
      <c r="G148" s="2" t="s">
        <v>1219</v>
      </c>
      <c r="H148" s="2" t="s">
        <v>1731</v>
      </c>
      <c r="I148" s="2"/>
      <c r="J148" t="s">
        <v>2398</v>
      </c>
    </row>
    <row r="149" spans="1:10">
      <c r="A149" s="2">
        <v>148</v>
      </c>
      <c r="B149" s="2" t="s">
        <v>1150</v>
      </c>
      <c r="C149" s="2" t="s">
        <v>107</v>
      </c>
      <c r="D149" s="2" t="s">
        <v>1732</v>
      </c>
      <c r="E149" s="2" t="s">
        <v>1733</v>
      </c>
      <c r="F149" s="2" t="s">
        <v>1734</v>
      </c>
      <c r="G149" s="2" t="s">
        <v>1242</v>
      </c>
      <c r="H149" s="2" t="s">
        <v>1735</v>
      </c>
      <c r="I149" s="2"/>
      <c r="J149" t="s">
        <v>2398</v>
      </c>
    </row>
    <row r="150" spans="1:10">
      <c r="A150" s="2">
        <v>149</v>
      </c>
      <c r="B150" s="2" t="s">
        <v>1150</v>
      </c>
      <c r="C150" s="2" t="s">
        <v>107</v>
      </c>
      <c r="D150" s="2" t="s">
        <v>1736</v>
      </c>
      <c r="E150" s="2" t="s">
        <v>1737</v>
      </c>
      <c r="F150" s="2" t="s">
        <v>1738</v>
      </c>
      <c r="G150" s="2" t="s">
        <v>1242</v>
      </c>
      <c r="H150" s="2"/>
      <c r="I150" s="2"/>
      <c r="J150" t="s">
        <v>2398</v>
      </c>
    </row>
    <row r="151" spans="1:10">
      <c r="A151" s="2">
        <v>150</v>
      </c>
      <c r="B151" s="2" t="s">
        <v>1150</v>
      </c>
      <c r="C151" s="2" t="s">
        <v>107</v>
      </c>
      <c r="D151" s="2" t="s">
        <v>1739</v>
      </c>
      <c r="E151" s="2" t="s">
        <v>1740</v>
      </c>
      <c r="F151" s="2" t="s">
        <v>1741</v>
      </c>
      <c r="G151" s="2" t="s">
        <v>1381</v>
      </c>
      <c r="H151" s="2" t="s">
        <v>1742</v>
      </c>
      <c r="I151" s="2"/>
      <c r="J151" t="s">
        <v>2398</v>
      </c>
    </row>
    <row r="152" spans="1:10">
      <c r="A152" s="2">
        <v>151</v>
      </c>
      <c r="B152" s="2" t="s">
        <v>1150</v>
      </c>
      <c r="C152" s="2" t="s">
        <v>107</v>
      </c>
      <c r="D152" s="2" t="s">
        <v>1743</v>
      </c>
      <c r="E152" s="2" t="s">
        <v>1744</v>
      </c>
      <c r="F152" s="2" t="s">
        <v>1745</v>
      </c>
      <c r="G152" s="2" t="s">
        <v>1352</v>
      </c>
      <c r="H152" s="2" t="s">
        <v>1746</v>
      </c>
      <c r="I152" s="2"/>
      <c r="J152" t="s">
        <v>2398</v>
      </c>
    </row>
    <row r="153" spans="1:10">
      <c r="A153" s="2">
        <v>152</v>
      </c>
      <c r="B153" s="2" t="s">
        <v>1150</v>
      </c>
      <c r="C153" s="2" t="s">
        <v>107</v>
      </c>
      <c r="D153" s="2" t="s">
        <v>1747</v>
      </c>
      <c r="E153" s="2" t="s">
        <v>1748</v>
      </c>
      <c r="F153" s="2" t="s">
        <v>1749</v>
      </c>
      <c r="G153" s="2" t="s">
        <v>1553</v>
      </c>
      <c r="H153" s="2" t="s">
        <v>1750</v>
      </c>
      <c r="I153" s="2"/>
      <c r="J153" t="s">
        <v>2398</v>
      </c>
    </row>
    <row r="154" spans="1:10">
      <c r="A154" s="2">
        <v>153</v>
      </c>
      <c r="B154" s="2" t="s">
        <v>1150</v>
      </c>
      <c r="C154" s="2" t="s">
        <v>107</v>
      </c>
      <c r="D154" s="2" t="s">
        <v>1751</v>
      </c>
      <c r="E154" s="2" t="s">
        <v>1752</v>
      </c>
      <c r="F154" s="2" t="s">
        <v>1753</v>
      </c>
      <c r="G154" s="2" t="s">
        <v>1462</v>
      </c>
      <c r="H154" s="2" t="s">
        <v>1754</v>
      </c>
      <c r="I154" s="2"/>
      <c r="J154" t="s">
        <v>2398</v>
      </c>
    </row>
    <row r="155" spans="1:10">
      <c r="A155" s="2">
        <v>154</v>
      </c>
      <c r="B155" s="2" t="s">
        <v>1150</v>
      </c>
      <c r="C155" s="2" t="s">
        <v>107</v>
      </c>
      <c r="D155" s="2" t="s">
        <v>1755</v>
      </c>
      <c r="E155" s="2" t="s">
        <v>1756</v>
      </c>
      <c r="F155" s="2" t="s">
        <v>1757</v>
      </c>
      <c r="G155" s="2" t="s">
        <v>1202</v>
      </c>
      <c r="H155" s="2" t="s">
        <v>1758</v>
      </c>
      <c r="I155" s="2"/>
      <c r="J155" t="s">
        <v>2398</v>
      </c>
    </row>
    <row r="156" spans="1:10">
      <c r="A156" s="2">
        <v>155</v>
      </c>
      <c r="B156" s="2" t="s">
        <v>1150</v>
      </c>
      <c r="C156" s="2" t="s">
        <v>107</v>
      </c>
      <c r="D156" s="2" t="s">
        <v>1759</v>
      </c>
      <c r="E156" s="2" t="s">
        <v>1760</v>
      </c>
      <c r="F156" s="2" t="s">
        <v>1761</v>
      </c>
      <c r="G156" s="2" t="s">
        <v>1361</v>
      </c>
      <c r="H156" s="2" t="s">
        <v>1762</v>
      </c>
      <c r="I156" s="2"/>
      <c r="J156" t="s">
        <v>2398</v>
      </c>
    </row>
    <row r="157" spans="1:10">
      <c r="A157" s="2">
        <v>156</v>
      </c>
      <c r="B157" s="2" t="s">
        <v>1150</v>
      </c>
      <c r="C157" s="2" t="s">
        <v>107</v>
      </c>
      <c r="D157" s="2" t="s">
        <v>1763</v>
      </c>
      <c r="E157" s="2" t="s">
        <v>1764</v>
      </c>
      <c r="F157" s="2" t="s">
        <v>1765</v>
      </c>
      <c r="G157" s="2" t="s">
        <v>1553</v>
      </c>
      <c r="H157" s="2" t="s">
        <v>1766</v>
      </c>
      <c r="I157" s="2"/>
      <c r="J157" t="s">
        <v>2398</v>
      </c>
    </row>
    <row r="158" spans="1:10">
      <c r="A158" s="2">
        <v>157</v>
      </c>
      <c r="B158" s="2" t="s">
        <v>1150</v>
      </c>
      <c r="C158" s="2" t="s">
        <v>107</v>
      </c>
      <c r="D158" s="2" t="s">
        <v>1767</v>
      </c>
      <c r="E158" s="2" t="s">
        <v>1768</v>
      </c>
      <c r="F158" s="2" t="s">
        <v>1769</v>
      </c>
      <c r="G158" s="2" t="s">
        <v>1219</v>
      </c>
      <c r="H158" s="2" t="s">
        <v>1770</v>
      </c>
      <c r="I158" s="2"/>
      <c r="J158" t="s">
        <v>2398</v>
      </c>
    </row>
    <row r="159" spans="1:10">
      <c r="A159" s="2">
        <v>158</v>
      </c>
      <c r="B159" s="2" t="s">
        <v>1150</v>
      </c>
      <c r="C159" s="2" t="s">
        <v>107</v>
      </c>
      <c r="D159" s="2" t="s">
        <v>1771</v>
      </c>
      <c r="E159" s="2" t="s">
        <v>1772</v>
      </c>
      <c r="F159" s="2" t="s">
        <v>1773</v>
      </c>
      <c r="G159" s="2" t="s">
        <v>1228</v>
      </c>
      <c r="H159" s="2"/>
      <c r="I159" s="2"/>
      <c r="J159" t="s">
        <v>2398</v>
      </c>
    </row>
    <row r="160" spans="1:10">
      <c r="A160" s="2">
        <v>159</v>
      </c>
      <c r="B160" s="2" t="s">
        <v>1150</v>
      </c>
      <c r="C160" s="2" t="s">
        <v>107</v>
      </c>
      <c r="D160" s="2" t="s">
        <v>1775</v>
      </c>
      <c r="E160" s="2" t="s">
        <v>1776</v>
      </c>
      <c r="F160" s="2" t="s">
        <v>1777</v>
      </c>
      <c r="G160" s="2" t="s">
        <v>1233</v>
      </c>
      <c r="H160" s="2"/>
      <c r="I160" s="2"/>
      <c r="J160" t="s">
        <v>2398</v>
      </c>
    </row>
    <row r="161" spans="1:10">
      <c r="A161" s="2">
        <v>160</v>
      </c>
      <c r="B161" s="2" t="s">
        <v>1150</v>
      </c>
      <c r="C161" s="2" t="s">
        <v>107</v>
      </c>
      <c r="D161" s="2" t="s">
        <v>1778</v>
      </c>
      <c r="E161" s="2" t="s">
        <v>1779</v>
      </c>
      <c r="F161" s="2" t="s">
        <v>1780</v>
      </c>
      <c r="G161" s="2" t="s">
        <v>1186</v>
      </c>
      <c r="H161" s="2" t="s">
        <v>1781</v>
      </c>
      <c r="I161" s="2"/>
      <c r="J161" t="s">
        <v>2398</v>
      </c>
    </row>
    <row r="162" spans="1:10">
      <c r="A162" s="2">
        <v>161</v>
      </c>
      <c r="B162" s="2" t="s">
        <v>1150</v>
      </c>
      <c r="C162" s="2" t="s">
        <v>107</v>
      </c>
      <c r="D162" s="2" t="s">
        <v>1782</v>
      </c>
      <c r="E162" s="2" t="s">
        <v>1783</v>
      </c>
      <c r="F162" s="2" t="s">
        <v>1784</v>
      </c>
      <c r="G162" s="2" t="s">
        <v>1242</v>
      </c>
      <c r="H162" s="2" t="s">
        <v>1785</v>
      </c>
      <c r="I162" s="2"/>
      <c r="J162" t="s">
        <v>2398</v>
      </c>
    </row>
    <row r="163" spans="1:10">
      <c r="A163" s="2">
        <v>162</v>
      </c>
      <c r="B163" s="2" t="s">
        <v>1150</v>
      </c>
      <c r="C163" s="2" t="s">
        <v>107</v>
      </c>
      <c r="D163" s="2" t="s">
        <v>1786</v>
      </c>
      <c r="E163" s="2" t="s">
        <v>1787</v>
      </c>
      <c r="F163" s="2" t="s">
        <v>1788</v>
      </c>
      <c r="G163" s="2" t="s">
        <v>1190</v>
      </c>
      <c r="H163" s="2" t="s">
        <v>1789</v>
      </c>
      <c r="I163" s="2"/>
      <c r="J163" t="s">
        <v>2398</v>
      </c>
    </row>
    <row r="164" spans="1:10">
      <c r="A164" s="2">
        <v>163</v>
      </c>
      <c r="B164" s="2" t="s">
        <v>1150</v>
      </c>
      <c r="C164" s="2" t="s">
        <v>107</v>
      </c>
      <c r="D164" s="2" t="s">
        <v>1791</v>
      </c>
      <c r="E164" s="2" t="s">
        <v>1792</v>
      </c>
      <c r="F164" s="2" t="s">
        <v>1793</v>
      </c>
      <c r="G164" s="2" t="s">
        <v>1242</v>
      </c>
      <c r="H164" s="2" t="s">
        <v>1794</v>
      </c>
      <c r="I164" s="2"/>
      <c r="J164" t="s">
        <v>2398</v>
      </c>
    </row>
    <row r="165" spans="1:10">
      <c r="A165" s="2">
        <v>164</v>
      </c>
      <c r="B165" s="2" t="s">
        <v>1150</v>
      </c>
      <c r="C165" s="2" t="s">
        <v>107</v>
      </c>
      <c r="D165" s="2" t="s">
        <v>1795</v>
      </c>
      <c r="E165" s="2" t="s">
        <v>1796</v>
      </c>
      <c r="F165" s="2" t="s">
        <v>1797</v>
      </c>
      <c r="G165" s="2" t="s">
        <v>1233</v>
      </c>
      <c r="H165" s="2"/>
      <c r="I165" s="2"/>
      <c r="J165" t="s">
        <v>2398</v>
      </c>
    </row>
    <row r="166" spans="1:10">
      <c r="A166" s="2">
        <v>165</v>
      </c>
      <c r="B166" s="2" t="s">
        <v>1150</v>
      </c>
      <c r="C166" s="2" t="s">
        <v>107</v>
      </c>
      <c r="D166" s="2" t="s">
        <v>1799</v>
      </c>
      <c r="E166" s="2" t="s">
        <v>1800</v>
      </c>
      <c r="F166" s="2" t="s">
        <v>1801</v>
      </c>
      <c r="G166" s="2" t="s">
        <v>1512</v>
      </c>
      <c r="H166" s="2" t="s">
        <v>1802</v>
      </c>
      <c r="I166" s="2"/>
      <c r="J166" t="s">
        <v>2398</v>
      </c>
    </row>
    <row r="167" spans="1:10">
      <c r="A167" s="2">
        <v>166</v>
      </c>
      <c r="B167" s="2" t="s">
        <v>1150</v>
      </c>
      <c r="C167" s="2" t="s">
        <v>107</v>
      </c>
      <c r="D167" s="2" t="s">
        <v>1803</v>
      </c>
      <c r="E167" s="2" t="s">
        <v>1804</v>
      </c>
      <c r="F167" s="2" t="s">
        <v>1805</v>
      </c>
      <c r="G167" s="2" t="s">
        <v>1233</v>
      </c>
      <c r="H167" s="2" t="s">
        <v>1806</v>
      </c>
      <c r="I167" s="2"/>
      <c r="J167" t="s">
        <v>2398</v>
      </c>
    </row>
    <row r="168" spans="1:10">
      <c r="A168" s="2">
        <v>167</v>
      </c>
      <c r="B168" s="2" t="s">
        <v>1150</v>
      </c>
      <c r="C168" s="2" t="s">
        <v>107</v>
      </c>
      <c r="D168" s="2" t="s">
        <v>1807</v>
      </c>
      <c r="E168" s="2" t="s">
        <v>1808</v>
      </c>
      <c r="F168" s="2" t="s">
        <v>1809</v>
      </c>
      <c r="G168" s="2" t="s">
        <v>1798</v>
      </c>
      <c r="H168" s="2" t="s">
        <v>1810</v>
      </c>
      <c r="I168" s="2"/>
      <c r="J168" t="s">
        <v>2398</v>
      </c>
    </row>
    <row r="169" spans="1:10">
      <c r="A169" s="2">
        <v>168</v>
      </c>
      <c r="B169" s="2" t="s">
        <v>1150</v>
      </c>
      <c r="C169" s="2" t="s">
        <v>107</v>
      </c>
      <c r="D169" s="2" t="s">
        <v>1811</v>
      </c>
      <c r="E169" s="2" t="s">
        <v>1812</v>
      </c>
      <c r="F169" s="2" t="s">
        <v>1813</v>
      </c>
      <c r="G169" s="2" t="s">
        <v>1202</v>
      </c>
      <c r="H169" s="2" t="s">
        <v>1814</v>
      </c>
      <c r="I169" s="2"/>
      <c r="J169" t="s">
        <v>2398</v>
      </c>
    </row>
    <row r="170" spans="1:10">
      <c r="A170" s="2">
        <v>169</v>
      </c>
      <c r="B170" s="2" t="s">
        <v>1150</v>
      </c>
      <c r="C170" s="2" t="s">
        <v>107</v>
      </c>
      <c r="D170" s="2" t="s">
        <v>1815</v>
      </c>
      <c r="E170" s="2" t="s">
        <v>1816</v>
      </c>
      <c r="F170" s="2" t="s">
        <v>1817</v>
      </c>
      <c r="G170" s="2" t="s">
        <v>1191</v>
      </c>
      <c r="H170" s="2" t="s">
        <v>1818</v>
      </c>
      <c r="I170" s="2"/>
      <c r="J170" t="s">
        <v>2398</v>
      </c>
    </row>
    <row r="171" spans="1:10">
      <c r="A171" s="2">
        <v>170</v>
      </c>
      <c r="B171" s="2" t="s">
        <v>1150</v>
      </c>
      <c r="C171" s="2" t="s">
        <v>107</v>
      </c>
      <c r="D171" s="2" t="s">
        <v>1819</v>
      </c>
      <c r="E171" s="2" t="s">
        <v>1820</v>
      </c>
      <c r="F171" s="2" t="s">
        <v>1821</v>
      </c>
      <c r="G171" s="2" t="s">
        <v>1462</v>
      </c>
      <c r="H171" s="2" t="s">
        <v>1822</v>
      </c>
      <c r="I171" s="2"/>
      <c r="J171" t="s">
        <v>2398</v>
      </c>
    </row>
    <row r="172" spans="1:10">
      <c r="A172" s="2">
        <v>171</v>
      </c>
      <c r="B172" s="2" t="s">
        <v>1150</v>
      </c>
      <c r="C172" s="2" t="s">
        <v>107</v>
      </c>
      <c r="D172" s="2" t="s">
        <v>1823</v>
      </c>
      <c r="E172" s="2" t="s">
        <v>1824</v>
      </c>
      <c r="F172" s="2" t="s">
        <v>1825</v>
      </c>
      <c r="G172" s="2" t="s">
        <v>1228</v>
      </c>
      <c r="H172" s="2" t="s">
        <v>1826</v>
      </c>
      <c r="I172" s="2"/>
      <c r="J172" t="s">
        <v>2398</v>
      </c>
    </row>
    <row r="173" spans="1:10">
      <c r="A173" s="2">
        <v>172</v>
      </c>
      <c r="B173" s="2" t="s">
        <v>1150</v>
      </c>
      <c r="C173" s="2" t="s">
        <v>107</v>
      </c>
      <c r="D173" s="2" t="s">
        <v>1827</v>
      </c>
      <c r="E173" s="2" t="s">
        <v>1828</v>
      </c>
      <c r="F173" s="2" t="s">
        <v>1829</v>
      </c>
      <c r="G173" s="2" t="s">
        <v>1352</v>
      </c>
      <c r="H173" s="2" t="s">
        <v>1830</v>
      </c>
      <c r="I173" s="2"/>
      <c r="J173" t="s">
        <v>2398</v>
      </c>
    </row>
    <row r="174" spans="1:10">
      <c r="A174" s="2">
        <v>173</v>
      </c>
      <c r="B174" s="2" t="s">
        <v>1150</v>
      </c>
      <c r="C174" s="2" t="s">
        <v>107</v>
      </c>
      <c r="D174" s="2" t="s">
        <v>1831</v>
      </c>
      <c r="E174" s="2" t="s">
        <v>1832</v>
      </c>
      <c r="F174" s="2" t="s">
        <v>1833</v>
      </c>
      <c r="G174" s="2" t="s">
        <v>1233</v>
      </c>
      <c r="H174" s="2"/>
      <c r="I174" s="2"/>
      <c r="J174" t="s">
        <v>2398</v>
      </c>
    </row>
    <row r="175" spans="1:10">
      <c r="A175" s="2">
        <v>174</v>
      </c>
      <c r="B175" s="2" t="s">
        <v>1150</v>
      </c>
      <c r="C175" s="2" t="s">
        <v>107</v>
      </c>
      <c r="D175" s="2" t="s">
        <v>1834</v>
      </c>
      <c r="E175" s="2" t="s">
        <v>1835</v>
      </c>
      <c r="F175" s="2" t="s">
        <v>1836</v>
      </c>
      <c r="G175" s="2" t="s">
        <v>1242</v>
      </c>
      <c r="H175" s="2" t="s">
        <v>1837</v>
      </c>
      <c r="I175" s="2"/>
      <c r="J175" t="s">
        <v>2398</v>
      </c>
    </row>
    <row r="176" spans="1:10">
      <c r="A176" s="2">
        <v>175</v>
      </c>
      <c r="B176" s="2" t="s">
        <v>1150</v>
      </c>
      <c r="C176" s="2" t="s">
        <v>107</v>
      </c>
      <c r="D176" s="2" t="s">
        <v>1838</v>
      </c>
      <c r="E176" s="2" t="s">
        <v>1839</v>
      </c>
      <c r="F176" s="2" t="s">
        <v>1840</v>
      </c>
      <c r="G176" s="2" t="s">
        <v>1242</v>
      </c>
      <c r="H176" s="2"/>
      <c r="I176" s="2"/>
      <c r="J176" t="s">
        <v>2398</v>
      </c>
    </row>
    <row r="177" spans="1:10">
      <c r="A177" s="2">
        <v>176</v>
      </c>
      <c r="B177" s="2" t="s">
        <v>1150</v>
      </c>
      <c r="C177" s="2" t="s">
        <v>107</v>
      </c>
      <c r="D177" s="2" t="s">
        <v>1841</v>
      </c>
      <c r="E177" s="2" t="s">
        <v>1842</v>
      </c>
      <c r="F177" s="2" t="s">
        <v>1843</v>
      </c>
      <c r="G177" s="2" t="s">
        <v>1228</v>
      </c>
      <c r="H177" s="2" t="s">
        <v>1844</v>
      </c>
      <c r="I177" s="2"/>
      <c r="J177" t="s">
        <v>2398</v>
      </c>
    </row>
    <row r="178" spans="1:10">
      <c r="A178" s="2">
        <v>177</v>
      </c>
      <c r="B178" s="2" t="s">
        <v>1150</v>
      </c>
      <c r="C178" s="2" t="s">
        <v>107</v>
      </c>
      <c r="D178" s="2" t="s">
        <v>1845</v>
      </c>
      <c r="E178" s="2" t="s">
        <v>1846</v>
      </c>
      <c r="F178" s="2" t="s">
        <v>1847</v>
      </c>
      <c r="G178" s="2" t="s">
        <v>1242</v>
      </c>
      <c r="H178" s="2" t="s">
        <v>1848</v>
      </c>
      <c r="I178" s="2"/>
      <c r="J178" t="s">
        <v>2398</v>
      </c>
    </row>
    <row r="179" spans="1:10">
      <c r="A179" s="2">
        <v>178</v>
      </c>
      <c r="B179" s="2" t="s">
        <v>1150</v>
      </c>
      <c r="C179" s="2" t="s">
        <v>107</v>
      </c>
      <c r="D179" s="2" t="s">
        <v>1852</v>
      </c>
      <c r="E179" s="2" t="s">
        <v>1853</v>
      </c>
      <c r="F179" s="2" t="s">
        <v>1854</v>
      </c>
      <c r="G179" s="2" t="s">
        <v>1233</v>
      </c>
      <c r="H179" s="2" t="s">
        <v>1855</v>
      </c>
      <c r="I179" s="2"/>
      <c r="J179" t="s">
        <v>2398</v>
      </c>
    </row>
    <row r="180" spans="1:10">
      <c r="A180" s="2">
        <v>179</v>
      </c>
      <c r="B180" s="2" t="s">
        <v>1150</v>
      </c>
      <c r="C180" s="2" t="s">
        <v>107</v>
      </c>
      <c r="D180" s="2" t="s">
        <v>1856</v>
      </c>
      <c r="E180" s="2" t="s">
        <v>1857</v>
      </c>
      <c r="F180" s="2" t="s">
        <v>1858</v>
      </c>
      <c r="G180" s="2" t="s">
        <v>1190</v>
      </c>
      <c r="H180" s="2" t="s">
        <v>1859</v>
      </c>
      <c r="I180" s="2"/>
      <c r="J180" t="s">
        <v>2398</v>
      </c>
    </row>
    <row r="181" spans="1:10">
      <c r="A181" s="2">
        <v>180</v>
      </c>
      <c r="B181" s="2" t="s">
        <v>1150</v>
      </c>
      <c r="C181" s="2" t="s">
        <v>107</v>
      </c>
      <c r="D181" s="2" t="s">
        <v>1860</v>
      </c>
      <c r="E181" s="2" t="s">
        <v>1861</v>
      </c>
      <c r="F181" s="2" t="s">
        <v>1862</v>
      </c>
      <c r="G181" s="2" t="s">
        <v>1192</v>
      </c>
      <c r="H181" s="2" t="s">
        <v>1863</v>
      </c>
      <c r="I181" s="2"/>
      <c r="J181" t="s">
        <v>2398</v>
      </c>
    </row>
    <row r="182" spans="1:10">
      <c r="A182" s="2">
        <v>181</v>
      </c>
      <c r="B182" s="2" t="s">
        <v>1150</v>
      </c>
      <c r="C182" s="2" t="s">
        <v>107</v>
      </c>
      <c r="D182" s="2" t="s">
        <v>1864</v>
      </c>
      <c r="E182" s="2" t="s">
        <v>1865</v>
      </c>
      <c r="F182" s="2" t="s">
        <v>1866</v>
      </c>
      <c r="G182" s="2" t="s">
        <v>1233</v>
      </c>
      <c r="H182" s="2"/>
      <c r="I182" s="2"/>
      <c r="J182" t="s">
        <v>2398</v>
      </c>
    </row>
    <row r="183" spans="1:10">
      <c r="A183" s="2">
        <v>182</v>
      </c>
      <c r="B183" s="2" t="s">
        <v>1150</v>
      </c>
      <c r="C183" s="2" t="s">
        <v>107</v>
      </c>
      <c r="D183" s="2" t="s">
        <v>1867</v>
      </c>
      <c r="E183" s="2" t="s">
        <v>1868</v>
      </c>
      <c r="F183" s="2" t="s">
        <v>1869</v>
      </c>
      <c r="G183" s="2" t="s">
        <v>1191</v>
      </c>
      <c r="H183" s="2" t="s">
        <v>1870</v>
      </c>
      <c r="I183" s="2"/>
      <c r="J183" t="s">
        <v>2398</v>
      </c>
    </row>
    <row r="184" spans="1:10">
      <c r="A184" s="2">
        <v>183</v>
      </c>
      <c r="B184" s="2" t="s">
        <v>1150</v>
      </c>
      <c r="C184" s="2" t="s">
        <v>107</v>
      </c>
      <c r="D184" s="2" t="s">
        <v>1871</v>
      </c>
      <c r="E184" s="2" t="s">
        <v>1872</v>
      </c>
      <c r="F184" s="2" t="s">
        <v>1873</v>
      </c>
      <c r="G184" s="2" t="s">
        <v>1191</v>
      </c>
      <c r="H184" s="2" t="s">
        <v>1874</v>
      </c>
      <c r="I184" s="2"/>
      <c r="J184" t="s">
        <v>2398</v>
      </c>
    </row>
    <row r="185" spans="1:10">
      <c r="A185" s="2">
        <v>184</v>
      </c>
      <c r="B185" s="2" t="s">
        <v>1150</v>
      </c>
      <c r="C185" s="2" t="s">
        <v>107</v>
      </c>
      <c r="D185" s="2" t="s">
        <v>1877</v>
      </c>
      <c r="E185" s="2" t="s">
        <v>1875</v>
      </c>
      <c r="F185" s="2" t="s">
        <v>1876</v>
      </c>
      <c r="G185" s="2" t="s">
        <v>1288</v>
      </c>
      <c r="H185" s="2"/>
      <c r="I185" s="2"/>
      <c r="J185" t="s">
        <v>2398</v>
      </c>
    </row>
    <row r="186" spans="1:10">
      <c r="A186" s="2">
        <v>185</v>
      </c>
      <c r="B186" s="2" t="s">
        <v>1150</v>
      </c>
      <c r="C186" s="2" t="s">
        <v>107</v>
      </c>
      <c r="D186" s="2" t="s">
        <v>1878</v>
      </c>
      <c r="E186" s="2" t="s">
        <v>1879</v>
      </c>
      <c r="F186" s="2" t="s">
        <v>1880</v>
      </c>
      <c r="G186" s="2" t="s">
        <v>1288</v>
      </c>
      <c r="H186" s="2" t="s">
        <v>1881</v>
      </c>
      <c r="I186" s="2"/>
      <c r="J186" t="s">
        <v>2398</v>
      </c>
    </row>
    <row r="187" spans="1:10">
      <c r="A187" s="2">
        <v>186</v>
      </c>
      <c r="B187" s="2" t="s">
        <v>1150</v>
      </c>
      <c r="C187" s="2" t="s">
        <v>107</v>
      </c>
      <c r="D187" s="2" t="s">
        <v>1882</v>
      </c>
      <c r="E187" s="2" t="s">
        <v>1883</v>
      </c>
      <c r="F187" s="2" t="s">
        <v>1884</v>
      </c>
      <c r="G187" s="2" t="s">
        <v>1191</v>
      </c>
      <c r="H187" s="2" t="s">
        <v>1885</v>
      </c>
      <c r="I187" s="2"/>
      <c r="J187" t="s">
        <v>2398</v>
      </c>
    </row>
    <row r="188" spans="1:10">
      <c r="A188" s="2">
        <v>187</v>
      </c>
      <c r="B188" s="2" t="s">
        <v>1150</v>
      </c>
      <c r="C188" s="2" t="s">
        <v>107</v>
      </c>
      <c r="D188" s="2" t="s">
        <v>1886</v>
      </c>
      <c r="E188" s="2" t="s">
        <v>1887</v>
      </c>
      <c r="F188" s="2" t="s">
        <v>1888</v>
      </c>
      <c r="G188" s="2" t="s">
        <v>1228</v>
      </c>
      <c r="H188" s="2" t="s">
        <v>1889</v>
      </c>
      <c r="I188" s="2"/>
      <c r="J188" t="s">
        <v>2398</v>
      </c>
    </row>
    <row r="189" spans="1:10">
      <c r="A189" s="2">
        <v>188</v>
      </c>
      <c r="B189" s="2" t="s">
        <v>1150</v>
      </c>
      <c r="C189" s="2" t="s">
        <v>107</v>
      </c>
      <c r="D189" s="2" t="s">
        <v>1890</v>
      </c>
      <c r="E189" s="2" t="s">
        <v>1891</v>
      </c>
      <c r="F189" s="2" t="s">
        <v>1892</v>
      </c>
      <c r="G189" s="2" t="s">
        <v>1242</v>
      </c>
      <c r="H189" s="2" t="s">
        <v>1893</v>
      </c>
      <c r="I189" s="2"/>
      <c r="J189" t="s">
        <v>2398</v>
      </c>
    </row>
    <row r="190" spans="1:10">
      <c r="A190" s="2">
        <v>189</v>
      </c>
      <c r="B190" s="2" t="s">
        <v>1150</v>
      </c>
      <c r="C190" s="2" t="s">
        <v>107</v>
      </c>
      <c r="D190" s="2" t="s">
        <v>1894</v>
      </c>
      <c r="E190" s="2" t="s">
        <v>1895</v>
      </c>
      <c r="F190" s="2" t="s">
        <v>1720</v>
      </c>
      <c r="G190" s="2" t="s">
        <v>1202</v>
      </c>
      <c r="H190" s="2"/>
      <c r="I190" s="2"/>
      <c r="J190" t="s">
        <v>2398</v>
      </c>
    </row>
    <row r="191" spans="1:10">
      <c r="A191" s="2">
        <v>190</v>
      </c>
      <c r="B191" s="2" t="s">
        <v>1150</v>
      </c>
      <c r="C191" s="2" t="s">
        <v>107</v>
      </c>
      <c r="D191" s="2" t="s">
        <v>1896</v>
      </c>
      <c r="E191" s="2" t="s">
        <v>1897</v>
      </c>
      <c r="F191" s="2" t="s">
        <v>1898</v>
      </c>
      <c r="G191" s="2" t="s">
        <v>1635</v>
      </c>
      <c r="H191" s="2" t="s">
        <v>1899</v>
      </c>
      <c r="I191" s="2"/>
      <c r="J191" t="s">
        <v>2398</v>
      </c>
    </row>
    <row r="192" spans="1:10">
      <c r="A192" s="2">
        <v>191</v>
      </c>
      <c r="B192" s="2" t="s">
        <v>1150</v>
      </c>
      <c r="C192" s="2" t="s">
        <v>107</v>
      </c>
      <c r="D192" s="2" t="s">
        <v>1900</v>
      </c>
      <c r="E192" s="2" t="s">
        <v>1901</v>
      </c>
      <c r="F192" s="2" t="s">
        <v>1902</v>
      </c>
      <c r="G192" s="2" t="s">
        <v>1242</v>
      </c>
      <c r="H192" s="2"/>
      <c r="I192" s="2"/>
      <c r="J192" t="s">
        <v>2398</v>
      </c>
    </row>
    <row r="193" spans="1:10">
      <c r="A193" s="2">
        <v>192</v>
      </c>
      <c r="B193" s="2" t="s">
        <v>1150</v>
      </c>
      <c r="C193" s="2" t="s">
        <v>107</v>
      </c>
      <c r="D193" s="2" t="s">
        <v>1903</v>
      </c>
      <c r="E193" s="2" t="s">
        <v>1904</v>
      </c>
      <c r="F193" s="2" t="s">
        <v>1905</v>
      </c>
      <c r="G193" s="2" t="s">
        <v>1242</v>
      </c>
      <c r="H193" s="2" t="s">
        <v>1906</v>
      </c>
      <c r="I193" s="2"/>
      <c r="J193" t="s">
        <v>2398</v>
      </c>
    </row>
    <row r="194" spans="1:10">
      <c r="A194" s="2">
        <v>193</v>
      </c>
      <c r="B194" s="2" t="s">
        <v>1150</v>
      </c>
      <c r="C194" s="2" t="s">
        <v>107</v>
      </c>
      <c r="D194" s="2" t="s">
        <v>1910</v>
      </c>
      <c r="E194" s="2" t="s">
        <v>1907</v>
      </c>
      <c r="F194" s="2" t="s">
        <v>1908</v>
      </c>
      <c r="G194" s="2" t="s">
        <v>1202</v>
      </c>
      <c r="H194" s="2" t="s">
        <v>1909</v>
      </c>
      <c r="I194" s="2"/>
      <c r="J194" t="s">
        <v>2398</v>
      </c>
    </row>
    <row r="195" spans="1:10">
      <c r="A195" s="2">
        <v>194</v>
      </c>
      <c r="B195" s="2" t="s">
        <v>1150</v>
      </c>
      <c r="C195" s="2" t="s">
        <v>107</v>
      </c>
      <c r="D195" s="2" t="s">
        <v>1911</v>
      </c>
      <c r="E195" s="2" t="s">
        <v>1912</v>
      </c>
      <c r="F195" s="2" t="s">
        <v>1913</v>
      </c>
      <c r="G195" s="2" t="s">
        <v>1914</v>
      </c>
      <c r="H195" s="2" t="s">
        <v>1915</v>
      </c>
      <c r="I195" s="2"/>
      <c r="J195" t="s">
        <v>2398</v>
      </c>
    </row>
    <row r="196" spans="1:10">
      <c r="A196" s="2">
        <v>195</v>
      </c>
      <c r="B196" s="2" t="s">
        <v>1150</v>
      </c>
      <c r="C196" s="2" t="s">
        <v>107</v>
      </c>
      <c r="D196" s="2" t="s">
        <v>1916</v>
      </c>
      <c r="E196" s="2" t="s">
        <v>1917</v>
      </c>
      <c r="F196" s="2" t="s">
        <v>1918</v>
      </c>
      <c r="G196" s="2" t="s">
        <v>1919</v>
      </c>
      <c r="H196" s="2" t="s">
        <v>1920</v>
      </c>
      <c r="I196" s="2"/>
      <c r="J196" t="s">
        <v>2398</v>
      </c>
    </row>
    <row r="197" spans="1:10">
      <c r="A197" s="2">
        <v>196</v>
      </c>
      <c r="B197" s="2" t="s">
        <v>1150</v>
      </c>
      <c r="C197" s="2" t="s">
        <v>107</v>
      </c>
      <c r="D197" s="2" t="s">
        <v>1921</v>
      </c>
      <c r="E197" s="2" t="s">
        <v>1922</v>
      </c>
      <c r="F197" s="2" t="s">
        <v>1923</v>
      </c>
      <c r="G197" s="2" t="s">
        <v>1288</v>
      </c>
      <c r="H197" s="2"/>
      <c r="I197" s="2"/>
      <c r="J197" t="s">
        <v>2398</v>
      </c>
    </row>
    <row r="198" spans="1:10">
      <c r="A198" s="2">
        <v>197</v>
      </c>
      <c r="B198" s="2" t="s">
        <v>1150</v>
      </c>
      <c r="C198" s="2" t="s">
        <v>107</v>
      </c>
      <c r="D198" s="2" t="s">
        <v>1924</v>
      </c>
      <c r="E198" s="2" t="s">
        <v>1925</v>
      </c>
      <c r="F198" s="2" t="s">
        <v>1926</v>
      </c>
      <c r="G198" s="2" t="s">
        <v>1547</v>
      </c>
      <c r="H198" s="2" t="s">
        <v>1927</v>
      </c>
      <c r="I198" s="2"/>
      <c r="J198" t="s">
        <v>2398</v>
      </c>
    </row>
    <row r="199" spans="1:10">
      <c r="A199" s="2">
        <v>198</v>
      </c>
      <c r="B199" s="2" t="s">
        <v>1150</v>
      </c>
      <c r="C199" s="2" t="s">
        <v>107</v>
      </c>
      <c r="D199" s="2" t="s">
        <v>1928</v>
      </c>
      <c r="E199" s="2" t="s">
        <v>1929</v>
      </c>
      <c r="F199" s="2" t="s">
        <v>1562</v>
      </c>
      <c r="G199" s="2" t="s">
        <v>1553</v>
      </c>
      <c r="H199" s="2"/>
      <c r="I199" s="2"/>
      <c r="J199" t="s">
        <v>2398</v>
      </c>
    </row>
    <row r="200" spans="1:10">
      <c r="A200" s="2">
        <v>199</v>
      </c>
      <c r="B200" s="2" t="s">
        <v>1150</v>
      </c>
      <c r="C200" s="2" t="s">
        <v>107</v>
      </c>
      <c r="D200" s="2" t="s">
        <v>1930</v>
      </c>
      <c r="E200" s="2" t="s">
        <v>1931</v>
      </c>
      <c r="F200" s="2" t="s">
        <v>1932</v>
      </c>
      <c r="G200" s="2" t="s">
        <v>1276</v>
      </c>
      <c r="H200" s="2" t="s">
        <v>1933</v>
      </c>
      <c r="I200" s="2"/>
      <c r="J200" t="s">
        <v>2398</v>
      </c>
    </row>
    <row r="201" spans="1:10">
      <c r="A201" s="2">
        <v>200</v>
      </c>
      <c r="B201" s="2" t="s">
        <v>1150</v>
      </c>
      <c r="C201" s="2" t="s">
        <v>107</v>
      </c>
      <c r="D201" s="2" t="s">
        <v>1934</v>
      </c>
      <c r="E201" s="2" t="s">
        <v>1935</v>
      </c>
      <c r="F201" s="2" t="s">
        <v>1936</v>
      </c>
      <c r="G201" s="2" t="s">
        <v>1276</v>
      </c>
      <c r="H201" s="2" t="s">
        <v>1937</v>
      </c>
      <c r="I201" s="2"/>
      <c r="J201" t="s">
        <v>2398</v>
      </c>
    </row>
    <row r="202" spans="1:10">
      <c r="A202" s="2">
        <v>201</v>
      </c>
      <c r="B202" s="2" t="s">
        <v>1150</v>
      </c>
      <c r="C202" s="2" t="s">
        <v>107</v>
      </c>
      <c r="D202" s="2" t="s">
        <v>1938</v>
      </c>
      <c r="E202" s="2" t="s">
        <v>1939</v>
      </c>
      <c r="F202" s="2" t="s">
        <v>1940</v>
      </c>
      <c r="G202" s="2" t="s">
        <v>1381</v>
      </c>
      <c r="H202" s="2"/>
      <c r="I202" s="2"/>
      <c r="J202" t="s">
        <v>2398</v>
      </c>
    </row>
    <row r="203" spans="1:10">
      <c r="A203" s="2">
        <v>202</v>
      </c>
      <c r="B203" s="2" t="s">
        <v>1150</v>
      </c>
      <c r="C203" s="2" t="s">
        <v>107</v>
      </c>
      <c r="D203" s="2" t="s">
        <v>1941</v>
      </c>
      <c r="E203" s="2" t="s">
        <v>1942</v>
      </c>
      <c r="F203" s="2" t="s">
        <v>1943</v>
      </c>
      <c r="G203" s="2" t="s">
        <v>1381</v>
      </c>
      <c r="H203" s="2" t="s">
        <v>1944</v>
      </c>
      <c r="I203" s="2"/>
      <c r="J203" t="s">
        <v>2398</v>
      </c>
    </row>
    <row r="204" spans="1:10">
      <c r="A204" s="2">
        <v>203</v>
      </c>
      <c r="B204" s="2" t="s">
        <v>1150</v>
      </c>
      <c r="C204" s="2" t="s">
        <v>107</v>
      </c>
      <c r="D204" s="2" t="s">
        <v>1945</v>
      </c>
      <c r="E204" s="2" t="s">
        <v>1946</v>
      </c>
      <c r="F204" s="2" t="s">
        <v>1947</v>
      </c>
      <c r="G204" s="2" t="s">
        <v>1695</v>
      </c>
      <c r="H204" s="2"/>
      <c r="I204" s="2"/>
      <c r="J204" t="s">
        <v>2398</v>
      </c>
    </row>
    <row r="205" spans="1:10">
      <c r="A205" s="2">
        <v>204</v>
      </c>
      <c r="B205" s="2" t="s">
        <v>1150</v>
      </c>
      <c r="C205" s="2" t="s">
        <v>107</v>
      </c>
      <c r="D205" s="2" t="s">
        <v>1948</v>
      </c>
      <c r="E205" s="2" t="s">
        <v>1949</v>
      </c>
      <c r="F205" s="2" t="s">
        <v>1950</v>
      </c>
      <c r="G205" s="2" t="s">
        <v>1381</v>
      </c>
      <c r="H205" s="2" t="s">
        <v>1951</v>
      </c>
      <c r="I205" s="2"/>
      <c r="J205" t="s">
        <v>2398</v>
      </c>
    </row>
    <row r="206" spans="1:10">
      <c r="A206" s="2">
        <v>205</v>
      </c>
      <c r="B206" s="2" t="s">
        <v>1150</v>
      </c>
      <c r="C206" s="2" t="s">
        <v>107</v>
      </c>
      <c r="D206" s="2" t="s">
        <v>1952</v>
      </c>
      <c r="E206" s="2" t="s">
        <v>1953</v>
      </c>
      <c r="F206" s="2" t="s">
        <v>1954</v>
      </c>
      <c r="G206" s="2" t="s">
        <v>1647</v>
      </c>
      <c r="H206" s="2" t="s">
        <v>1955</v>
      </c>
      <c r="I206" s="2"/>
      <c r="J206" t="s">
        <v>2398</v>
      </c>
    </row>
    <row r="207" spans="1:10">
      <c r="A207" s="2">
        <v>206</v>
      </c>
      <c r="B207" s="2" t="s">
        <v>1150</v>
      </c>
      <c r="C207" s="2" t="s">
        <v>107</v>
      </c>
      <c r="D207" s="2" t="s">
        <v>1956</v>
      </c>
      <c r="E207" s="2" t="s">
        <v>1957</v>
      </c>
      <c r="F207" s="2" t="s">
        <v>1958</v>
      </c>
      <c r="G207" s="2" t="s">
        <v>1914</v>
      </c>
      <c r="H207" s="2"/>
      <c r="I207" s="2"/>
      <c r="J207" t="s">
        <v>2398</v>
      </c>
    </row>
    <row r="208" spans="1:10">
      <c r="A208" s="2">
        <v>207</v>
      </c>
      <c r="B208" s="2" t="s">
        <v>1150</v>
      </c>
      <c r="C208" s="2" t="s">
        <v>107</v>
      </c>
      <c r="D208" s="2" t="s">
        <v>1959</v>
      </c>
      <c r="E208" s="2" t="s">
        <v>1960</v>
      </c>
      <c r="F208" s="2" t="s">
        <v>1961</v>
      </c>
      <c r="G208" s="2" t="s">
        <v>1647</v>
      </c>
      <c r="H208" s="2" t="s">
        <v>1962</v>
      </c>
      <c r="I208" s="2"/>
      <c r="J208" t="s">
        <v>2398</v>
      </c>
    </row>
    <row r="209" spans="1:10">
      <c r="A209" s="2">
        <v>208</v>
      </c>
      <c r="B209" s="2" t="s">
        <v>1150</v>
      </c>
      <c r="C209" s="2" t="s">
        <v>107</v>
      </c>
      <c r="D209" s="2" t="s">
        <v>1963</v>
      </c>
      <c r="E209" s="2" t="s">
        <v>1964</v>
      </c>
      <c r="F209" s="2" t="s">
        <v>1965</v>
      </c>
      <c r="G209" s="2" t="s">
        <v>1381</v>
      </c>
      <c r="H209" s="2" t="s">
        <v>1966</v>
      </c>
      <c r="I209" s="2"/>
      <c r="J209" t="s">
        <v>2398</v>
      </c>
    </row>
    <row r="210" spans="1:10">
      <c r="A210" s="2">
        <v>209</v>
      </c>
      <c r="B210" s="2" t="s">
        <v>1150</v>
      </c>
      <c r="C210" s="2" t="s">
        <v>107</v>
      </c>
      <c r="D210" s="2" t="s">
        <v>1967</v>
      </c>
      <c r="E210" s="2" t="s">
        <v>1968</v>
      </c>
      <c r="F210" s="2" t="s">
        <v>1969</v>
      </c>
      <c r="G210" s="2" t="s">
        <v>1914</v>
      </c>
      <c r="H210" s="2" t="s">
        <v>1970</v>
      </c>
      <c r="I210" s="2"/>
      <c r="J210" t="s">
        <v>2398</v>
      </c>
    </row>
    <row r="211" spans="1:10">
      <c r="A211" s="2">
        <v>210</v>
      </c>
      <c r="B211" s="2" t="s">
        <v>1150</v>
      </c>
      <c r="C211" s="2" t="s">
        <v>107</v>
      </c>
      <c r="D211" s="2" t="s">
        <v>1971</v>
      </c>
      <c r="E211" s="2" t="s">
        <v>1972</v>
      </c>
      <c r="F211" s="2" t="s">
        <v>1973</v>
      </c>
      <c r="G211" s="2" t="s">
        <v>1695</v>
      </c>
      <c r="H211" s="2" t="s">
        <v>1974</v>
      </c>
      <c r="I211" s="2"/>
      <c r="J211" t="s">
        <v>2398</v>
      </c>
    </row>
    <row r="212" spans="1:10">
      <c r="A212" s="2">
        <v>211</v>
      </c>
      <c r="B212" s="2" t="s">
        <v>1150</v>
      </c>
      <c r="C212" s="2" t="s">
        <v>107</v>
      </c>
      <c r="D212" s="2" t="s">
        <v>1975</v>
      </c>
      <c r="E212" s="2" t="s">
        <v>1976</v>
      </c>
      <c r="F212" s="2" t="s">
        <v>1977</v>
      </c>
      <c r="G212" s="2" t="s">
        <v>1647</v>
      </c>
      <c r="H212" s="2" t="s">
        <v>1978</v>
      </c>
      <c r="I212" s="2"/>
      <c r="J212" t="s">
        <v>2398</v>
      </c>
    </row>
    <row r="213" spans="1:10">
      <c r="A213" s="2">
        <v>212</v>
      </c>
      <c r="B213" s="2" t="s">
        <v>1150</v>
      </c>
      <c r="C213" s="2" t="s">
        <v>107</v>
      </c>
      <c r="D213" s="2" t="s">
        <v>2417</v>
      </c>
      <c r="E213" s="2" t="s">
        <v>2418</v>
      </c>
      <c r="F213" s="2" t="s">
        <v>2419</v>
      </c>
      <c r="G213" s="2" t="s">
        <v>1647</v>
      </c>
      <c r="H213" s="2"/>
      <c r="I213" s="2"/>
      <c r="J213" t="s">
        <v>2398</v>
      </c>
    </row>
    <row r="214" spans="1:10">
      <c r="A214" s="2">
        <v>213</v>
      </c>
      <c r="B214" s="2" t="s">
        <v>1150</v>
      </c>
      <c r="C214" s="2" t="s">
        <v>107</v>
      </c>
      <c r="D214" s="2" t="s">
        <v>1979</v>
      </c>
      <c r="E214" s="2" t="s">
        <v>1980</v>
      </c>
      <c r="F214" s="2" t="s">
        <v>1981</v>
      </c>
      <c r="G214" s="2" t="s">
        <v>1647</v>
      </c>
      <c r="H214" s="2"/>
      <c r="I214" s="2"/>
      <c r="J214" t="s">
        <v>2398</v>
      </c>
    </row>
    <row r="215" spans="1:10">
      <c r="A215" s="2">
        <v>214</v>
      </c>
      <c r="B215" s="2" t="s">
        <v>1150</v>
      </c>
      <c r="C215" s="2" t="s">
        <v>107</v>
      </c>
      <c r="D215" s="2" t="s">
        <v>1982</v>
      </c>
      <c r="E215" s="2" t="s">
        <v>1983</v>
      </c>
      <c r="F215" s="2" t="s">
        <v>1984</v>
      </c>
      <c r="G215" s="2" t="s">
        <v>1381</v>
      </c>
      <c r="H215" s="2" t="s">
        <v>1985</v>
      </c>
      <c r="I215" s="2"/>
      <c r="J215" t="s">
        <v>2398</v>
      </c>
    </row>
    <row r="216" spans="1:10">
      <c r="A216" s="2">
        <v>215</v>
      </c>
      <c r="B216" s="2" t="s">
        <v>1150</v>
      </c>
      <c r="C216" s="2" t="s">
        <v>107</v>
      </c>
      <c r="D216" s="2" t="s">
        <v>1986</v>
      </c>
      <c r="E216" s="2" t="s">
        <v>1987</v>
      </c>
      <c r="F216" s="2" t="s">
        <v>1988</v>
      </c>
      <c r="G216" s="2" t="s">
        <v>1790</v>
      </c>
      <c r="H216" s="2" t="s">
        <v>1989</v>
      </c>
      <c r="I216" s="2"/>
      <c r="J216" t="s">
        <v>2398</v>
      </c>
    </row>
    <row r="217" spans="1:10">
      <c r="A217" s="2">
        <v>216</v>
      </c>
      <c r="B217" s="2" t="s">
        <v>1150</v>
      </c>
      <c r="C217" s="2" t="s">
        <v>107</v>
      </c>
      <c r="D217" s="2" t="s">
        <v>1990</v>
      </c>
      <c r="E217" s="2" t="s">
        <v>1991</v>
      </c>
      <c r="F217" s="2" t="s">
        <v>1992</v>
      </c>
      <c r="G217" s="2" t="s">
        <v>1695</v>
      </c>
      <c r="H217" s="2" t="s">
        <v>1993</v>
      </c>
      <c r="I217" s="2"/>
      <c r="J217" t="s">
        <v>2398</v>
      </c>
    </row>
    <row r="218" spans="1:10">
      <c r="A218" s="2">
        <v>217</v>
      </c>
      <c r="B218" s="2" t="s">
        <v>1150</v>
      </c>
      <c r="C218" s="2" t="s">
        <v>107</v>
      </c>
      <c r="D218" s="2" t="s">
        <v>2427</v>
      </c>
      <c r="E218" s="2" t="s">
        <v>2428</v>
      </c>
      <c r="F218" s="2" t="s">
        <v>2429</v>
      </c>
      <c r="G218" s="2" t="s">
        <v>1695</v>
      </c>
      <c r="H218" s="2" t="s">
        <v>2430</v>
      </c>
      <c r="I218" s="2"/>
      <c r="J218" t="s">
        <v>2398</v>
      </c>
    </row>
    <row r="219" spans="1:10">
      <c r="A219" s="2">
        <v>218</v>
      </c>
      <c r="B219" s="2" t="s">
        <v>1150</v>
      </c>
      <c r="C219" s="2" t="s">
        <v>107</v>
      </c>
      <c r="D219" s="2" t="s">
        <v>1995</v>
      </c>
      <c r="E219" s="2" t="s">
        <v>1996</v>
      </c>
      <c r="F219" s="2" t="s">
        <v>1997</v>
      </c>
      <c r="G219" s="2" t="s">
        <v>1246</v>
      </c>
      <c r="H219" s="2" t="s">
        <v>1998</v>
      </c>
      <c r="I219" s="2"/>
      <c r="J219" t="s">
        <v>2398</v>
      </c>
    </row>
    <row r="220" spans="1:10">
      <c r="A220" s="2">
        <v>219</v>
      </c>
      <c r="B220" s="2" t="s">
        <v>1150</v>
      </c>
      <c r="C220" s="2" t="s">
        <v>107</v>
      </c>
      <c r="D220" s="2" t="s">
        <v>1999</v>
      </c>
      <c r="E220" s="2" t="s">
        <v>2000</v>
      </c>
      <c r="F220" s="2" t="s">
        <v>2001</v>
      </c>
      <c r="G220" s="2" t="s">
        <v>1219</v>
      </c>
      <c r="H220" s="2" t="s">
        <v>2002</v>
      </c>
      <c r="I220" s="2"/>
      <c r="J220" t="s">
        <v>2398</v>
      </c>
    </row>
    <row r="221" spans="1:10">
      <c r="A221" s="2">
        <v>220</v>
      </c>
      <c r="B221" s="2" t="s">
        <v>1150</v>
      </c>
      <c r="C221" s="2" t="s">
        <v>107</v>
      </c>
      <c r="D221" s="2" t="s">
        <v>2003</v>
      </c>
      <c r="E221" s="2" t="s">
        <v>2004</v>
      </c>
      <c r="F221" s="2" t="s">
        <v>2005</v>
      </c>
      <c r="G221" s="2" t="s">
        <v>1480</v>
      </c>
      <c r="H221" s="2" t="s">
        <v>1774</v>
      </c>
      <c r="I221" s="2"/>
      <c r="J221" t="s">
        <v>2398</v>
      </c>
    </row>
    <row r="222" spans="1:10">
      <c r="A222" s="2">
        <v>221</v>
      </c>
      <c r="B222" s="2" t="s">
        <v>1150</v>
      </c>
      <c r="C222" s="2" t="s">
        <v>107</v>
      </c>
      <c r="D222" s="2" t="s">
        <v>2006</v>
      </c>
      <c r="E222" s="2" t="s">
        <v>2007</v>
      </c>
      <c r="F222" s="2" t="s">
        <v>2008</v>
      </c>
      <c r="G222" s="2" t="s">
        <v>1695</v>
      </c>
      <c r="H222" s="2"/>
      <c r="I222" s="2"/>
      <c r="J222" t="s">
        <v>2398</v>
      </c>
    </row>
    <row r="223" spans="1:10">
      <c r="A223" s="2">
        <v>222</v>
      </c>
      <c r="B223" s="2" t="s">
        <v>1150</v>
      </c>
      <c r="C223" s="2" t="s">
        <v>107</v>
      </c>
      <c r="D223" s="2" t="s">
        <v>2009</v>
      </c>
      <c r="E223" s="2" t="s">
        <v>2010</v>
      </c>
      <c r="F223" s="2" t="s">
        <v>2011</v>
      </c>
      <c r="G223" s="2" t="s">
        <v>1468</v>
      </c>
      <c r="H223" s="2"/>
      <c r="I223" s="2"/>
      <c r="J223" t="s">
        <v>2398</v>
      </c>
    </row>
    <row r="224" spans="1:10">
      <c r="A224" s="2">
        <v>223</v>
      </c>
      <c r="B224" s="2" t="s">
        <v>1150</v>
      </c>
      <c r="C224" s="2" t="s">
        <v>107</v>
      </c>
      <c r="D224" s="2" t="s">
        <v>2012</v>
      </c>
      <c r="E224" s="2" t="s">
        <v>2013</v>
      </c>
      <c r="F224" s="2" t="s">
        <v>2014</v>
      </c>
      <c r="G224" s="2" t="s">
        <v>1242</v>
      </c>
      <c r="H224" s="2"/>
      <c r="I224" s="2"/>
      <c r="J224" t="s">
        <v>2398</v>
      </c>
    </row>
    <row r="225" spans="1:10">
      <c r="A225" s="2">
        <v>224</v>
      </c>
      <c r="B225" s="2" t="s">
        <v>1150</v>
      </c>
      <c r="C225" s="2" t="s">
        <v>107</v>
      </c>
      <c r="D225" s="2" t="s">
        <v>2015</v>
      </c>
      <c r="E225" s="2" t="s">
        <v>2016</v>
      </c>
      <c r="F225" s="2" t="s">
        <v>2017</v>
      </c>
      <c r="G225" s="2" t="s">
        <v>1695</v>
      </c>
      <c r="H225" s="2" t="s">
        <v>2018</v>
      </c>
      <c r="I225" s="2"/>
      <c r="J225" t="s">
        <v>2398</v>
      </c>
    </row>
    <row r="226" spans="1:10">
      <c r="A226" s="2">
        <v>225</v>
      </c>
      <c r="B226" s="2" t="s">
        <v>1150</v>
      </c>
      <c r="C226" s="2" t="s">
        <v>107</v>
      </c>
      <c r="D226" s="2" t="s">
        <v>2019</v>
      </c>
      <c r="E226" s="2" t="s">
        <v>2016</v>
      </c>
      <c r="F226" s="2" t="s">
        <v>2020</v>
      </c>
      <c r="G226" s="2" t="s">
        <v>1214</v>
      </c>
      <c r="H226" s="2"/>
      <c r="I226" s="2"/>
      <c r="J226" t="s">
        <v>2398</v>
      </c>
    </row>
    <row r="227" spans="1:10">
      <c r="A227" s="2">
        <v>226</v>
      </c>
      <c r="B227" s="2" t="s">
        <v>1150</v>
      </c>
      <c r="C227" s="2" t="s">
        <v>107</v>
      </c>
      <c r="D227" s="2" t="s">
        <v>2021</v>
      </c>
      <c r="E227" s="2" t="s">
        <v>2022</v>
      </c>
      <c r="F227" s="2" t="s">
        <v>2023</v>
      </c>
      <c r="G227" s="2" t="s">
        <v>1468</v>
      </c>
      <c r="H227" s="2"/>
      <c r="I227" s="2"/>
      <c r="J227" t="s">
        <v>2398</v>
      </c>
    </row>
    <row r="228" spans="1:10">
      <c r="A228" s="2">
        <v>227</v>
      </c>
      <c r="B228" s="2" t="s">
        <v>1150</v>
      </c>
      <c r="C228" s="2" t="s">
        <v>107</v>
      </c>
      <c r="D228" s="2" t="s">
        <v>2026</v>
      </c>
      <c r="E228" s="2" t="s">
        <v>2024</v>
      </c>
      <c r="F228" s="2" t="s">
        <v>2025</v>
      </c>
      <c r="G228" s="2" t="s">
        <v>1480</v>
      </c>
      <c r="H228" s="2"/>
      <c r="I228" s="2"/>
      <c r="J228" t="s">
        <v>2398</v>
      </c>
    </row>
    <row r="229" spans="1:10">
      <c r="A229" s="2">
        <v>228</v>
      </c>
      <c r="B229" s="2" t="s">
        <v>1150</v>
      </c>
      <c r="C229" s="2" t="s">
        <v>107</v>
      </c>
      <c r="D229" s="2" t="s">
        <v>2027</v>
      </c>
      <c r="E229" s="2" t="s">
        <v>2028</v>
      </c>
      <c r="F229" s="2" t="s">
        <v>2029</v>
      </c>
      <c r="G229" s="2" t="s">
        <v>1468</v>
      </c>
      <c r="H229" s="2" t="s">
        <v>2030</v>
      </c>
      <c r="I229" s="2"/>
      <c r="J229" t="s">
        <v>2398</v>
      </c>
    </row>
    <row r="230" spans="1:10">
      <c r="A230" s="2">
        <v>229</v>
      </c>
      <c r="B230" s="2" t="s">
        <v>1150</v>
      </c>
      <c r="C230" s="2" t="s">
        <v>107</v>
      </c>
      <c r="D230" s="2" t="s">
        <v>2031</v>
      </c>
      <c r="E230" s="2" t="s">
        <v>2032</v>
      </c>
      <c r="F230" s="2" t="s">
        <v>2033</v>
      </c>
      <c r="G230" s="2" t="s">
        <v>1695</v>
      </c>
      <c r="H230" s="2" t="s">
        <v>2034</v>
      </c>
      <c r="I230" s="2"/>
      <c r="J230" t="s">
        <v>2398</v>
      </c>
    </row>
    <row r="231" spans="1:10">
      <c r="A231" s="2">
        <v>230</v>
      </c>
      <c r="B231" s="2" t="s">
        <v>1150</v>
      </c>
      <c r="C231" s="2" t="s">
        <v>107</v>
      </c>
      <c r="D231" s="2" t="s">
        <v>2035</v>
      </c>
      <c r="E231" s="2" t="s">
        <v>2036</v>
      </c>
      <c r="F231" s="2" t="s">
        <v>2037</v>
      </c>
      <c r="G231" s="2" t="s">
        <v>1695</v>
      </c>
      <c r="H231" s="2" t="s">
        <v>2038</v>
      </c>
      <c r="I231" s="2"/>
      <c r="J231" t="s">
        <v>2398</v>
      </c>
    </row>
    <row r="232" spans="1:10">
      <c r="A232" s="2">
        <v>231</v>
      </c>
      <c r="B232" s="2" t="s">
        <v>1150</v>
      </c>
      <c r="C232" s="2" t="s">
        <v>107</v>
      </c>
      <c r="D232" s="2" t="s">
        <v>2039</v>
      </c>
      <c r="E232" s="2" t="s">
        <v>2040</v>
      </c>
      <c r="F232" s="2" t="s">
        <v>2041</v>
      </c>
      <c r="G232" s="2" t="s">
        <v>1361</v>
      </c>
      <c r="H232" s="2"/>
      <c r="I232" s="2"/>
      <c r="J232" t="s">
        <v>2398</v>
      </c>
    </row>
    <row r="233" spans="1:10">
      <c r="A233" s="2">
        <v>232</v>
      </c>
      <c r="B233" s="2" t="s">
        <v>1150</v>
      </c>
      <c r="C233" s="2" t="s">
        <v>107</v>
      </c>
      <c r="D233" s="2" t="s">
        <v>2042</v>
      </c>
      <c r="E233" s="2" t="s">
        <v>2043</v>
      </c>
      <c r="F233" s="2" t="s">
        <v>2044</v>
      </c>
      <c r="G233" s="2" t="s">
        <v>1695</v>
      </c>
      <c r="H233" s="2" t="s">
        <v>2045</v>
      </c>
      <c r="I233" s="2"/>
      <c r="J233" t="s">
        <v>2398</v>
      </c>
    </row>
    <row r="234" spans="1:10">
      <c r="A234" s="2">
        <v>233</v>
      </c>
      <c r="B234" s="2" t="s">
        <v>1150</v>
      </c>
      <c r="C234" s="2" t="s">
        <v>107</v>
      </c>
      <c r="D234" s="2" t="s">
        <v>2046</v>
      </c>
      <c r="E234" s="2" t="s">
        <v>2047</v>
      </c>
      <c r="F234" s="2" t="s">
        <v>2048</v>
      </c>
      <c r="G234" s="2" t="s">
        <v>1468</v>
      </c>
      <c r="H234" s="2"/>
      <c r="I234" s="2"/>
      <c r="J234" t="s">
        <v>2398</v>
      </c>
    </row>
    <row r="235" spans="1:10">
      <c r="A235" s="2">
        <v>234</v>
      </c>
      <c r="B235" s="2" t="s">
        <v>1150</v>
      </c>
      <c r="C235" s="2" t="s">
        <v>107</v>
      </c>
      <c r="D235" s="2" t="s">
        <v>2049</v>
      </c>
      <c r="E235" s="2" t="s">
        <v>2050</v>
      </c>
      <c r="F235" s="2" t="s">
        <v>2051</v>
      </c>
      <c r="G235" s="2" t="s">
        <v>1468</v>
      </c>
      <c r="H235" s="2"/>
      <c r="I235" s="2"/>
      <c r="J235" t="s">
        <v>2398</v>
      </c>
    </row>
    <row r="236" spans="1:10">
      <c r="A236" s="2">
        <v>235</v>
      </c>
      <c r="B236" s="2" t="s">
        <v>1150</v>
      </c>
      <c r="C236" s="2" t="s">
        <v>107</v>
      </c>
      <c r="D236" s="2" t="s">
        <v>2052</v>
      </c>
      <c r="E236" s="2" t="s">
        <v>2053</v>
      </c>
      <c r="F236" s="2" t="s">
        <v>2054</v>
      </c>
      <c r="G236" s="2" t="s">
        <v>1468</v>
      </c>
      <c r="H236" s="2"/>
      <c r="I236" s="2"/>
      <c r="J236" t="s">
        <v>2398</v>
      </c>
    </row>
    <row r="237" spans="1:10">
      <c r="A237" s="2">
        <v>236</v>
      </c>
      <c r="B237" s="2" t="s">
        <v>1150</v>
      </c>
      <c r="C237" s="2" t="s">
        <v>107</v>
      </c>
      <c r="D237" s="2" t="s">
        <v>2055</v>
      </c>
      <c r="E237" s="2" t="s">
        <v>2056</v>
      </c>
      <c r="F237" s="2" t="s">
        <v>2057</v>
      </c>
      <c r="G237" s="2" t="s">
        <v>1468</v>
      </c>
      <c r="H237" s="2"/>
      <c r="I237" s="2"/>
      <c r="J237" t="s">
        <v>2398</v>
      </c>
    </row>
    <row r="238" spans="1:10">
      <c r="A238" s="2">
        <v>237</v>
      </c>
      <c r="B238" s="2" t="s">
        <v>1150</v>
      </c>
      <c r="C238" s="2" t="s">
        <v>107</v>
      </c>
      <c r="D238" s="2" t="s">
        <v>2058</v>
      </c>
      <c r="E238" s="2" t="s">
        <v>2059</v>
      </c>
      <c r="F238" s="2" t="s">
        <v>2060</v>
      </c>
      <c r="G238" s="2" t="s">
        <v>1635</v>
      </c>
      <c r="H238" s="2"/>
      <c r="I238" s="2"/>
      <c r="J238" t="s">
        <v>2398</v>
      </c>
    </row>
    <row r="239" spans="1:10">
      <c r="A239" s="2">
        <v>238</v>
      </c>
      <c r="B239" s="2" t="s">
        <v>1150</v>
      </c>
      <c r="C239" s="2" t="s">
        <v>107</v>
      </c>
      <c r="D239" s="2" t="s">
        <v>2061</v>
      </c>
      <c r="E239" s="2" t="s">
        <v>2062</v>
      </c>
      <c r="F239" s="2" t="s">
        <v>2063</v>
      </c>
      <c r="G239" s="2" t="s">
        <v>1695</v>
      </c>
      <c r="H239" s="2" t="s">
        <v>2064</v>
      </c>
      <c r="I239" s="2"/>
      <c r="J239" t="s">
        <v>2398</v>
      </c>
    </row>
    <row r="240" spans="1:10">
      <c r="A240" s="2">
        <v>239</v>
      </c>
      <c r="B240" s="2" t="s">
        <v>1150</v>
      </c>
      <c r="C240" s="2" t="s">
        <v>107</v>
      </c>
      <c r="D240" s="2" t="s">
        <v>2065</v>
      </c>
      <c r="E240" s="2" t="s">
        <v>2066</v>
      </c>
      <c r="F240" s="2" t="s">
        <v>2067</v>
      </c>
      <c r="G240" s="2" t="s">
        <v>1361</v>
      </c>
      <c r="H240" s="2"/>
      <c r="I240" s="2"/>
      <c r="J240" t="s">
        <v>2398</v>
      </c>
    </row>
    <row r="241" spans="1:10">
      <c r="A241" s="2">
        <v>240</v>
      </c>
      <c r="B241" s="2" t="s">
        <v>1150</v>
      </c>
      <c r="C241" s="2" t="s">
        <v>107</v>
      </c>
      <c r="D241" s="2" t="s">
        <v>2068</v>
      </c>
      <c r="E241" s="2" t="s">
        <v>2066</v>
      </c>
      <c r="F241" s="2" t="s">
        <v>2069</v>
      </c>
      <c r="G241" s="2" t="s">
        <v>1695</v>
      </c>
      <c r="H241" s="2" t="s">
        <v>2070</v>
      </c>
      <c r="I241" s="2"/>
      <c r="J241" t="s">
        <v>2398</v>
      </c>
    </row>
    <row r="242" spans="1:10">
      <c r="A242" s="2">
        <v>241</v>
      </c>
      <c r="B242" s="2" t="s">
        <v>1150</v>
      </c>
      <c r="C242" s="2" t="s">
        <v>107</v>
      </c>
      <c r="D242" s="2" t="s">
        <v>2071</v>
      </c>
      <c r="E242" s="2" t="s">
        <v>2072</v>
      </c>
      <c r="F242" s="2" t="s">
        <v>2073</v>
      </c>
      <c r="G242" s="2" t="s">
        <v>1212</v>
      </c>
      <c r="H242" s="2"/>
      <c r="I242" s="2"/>
      <c r="J242" t="s">
        <v>2398</v>
      </c>
    </row>
    <row r="243" spans="1:10">
      <c r="A243" s="2">
        <v>242</v>
      </c>
      <c r="B243" s="2" t="s">
        <v>1150</v>
      </c>
      <c r="C243" s="2" t="s">
        <v>107</v>
      </c>
      <c r="D243" s="2" t="s">
        <v>2074</v>
      </c>
      <c r="E243" s="2" t="s">
        <v>2075</v>
      </c>
      <c r="F243" s="2" t="s">
        <v>2076</v>
      </c>
      <c r="G243" s="2" t="s">
        <v>1919</v>
      </c>
      <c r="H243" s="2" t="s">
        <v>2077</v>
      </c>
      <c r="I243" s="2"/>
      <c r="J243" t="s">
        <v>2398</v>
      </c>
    </row>
    <row r="244" spans="1:10">
      <c r="A244" s="2">
        <v>243</v>
      </c>
      <c r="B244" s="2" t="s">
        <v>1150</v>
      </c>
      <c r="C244" s="2" t="s">
        <v>107</v>
      </c>
      <c r="D244" s="2" t="s">
        <v>2078</v>
      </c>
      <c r="E244" s="2" t="s">
        <v>2079</v>
      </c>
      <c r="F244" s="2" t="s">
        <v>2080</v>
      </c>
      <c r="G244" s="2" t="s">
        <v>1154</v>
      </c>
      <c r="H244" s="2" t="s">
        <v>2081</v>
      </c>
      <c r="I244" s="2"/>
      <c r="J244" t="s">
        <v>2398</v>
      </c>
    </row>
    <row r="245" spans="1:10">
      <c r="A245" s="2">
        <v>244</v>
      </c>
      <c r="B245" s="2" t="s">
        <v>1150</v>
      </c>
      <c r="C245" s="2" t="s">
        <v>107</v>
      </c>
      <c r="D245" s="2" t="s">
        <v>2082</v>
      </c>
      <c r="E245" s="2" t="s">
        <v>2083</v>
      </c>
      <c r="F245" s="2" t="s">
        <v>2084</v>
      </c>
      <c r="G245" s="2" t="s">
        <v>1192</v>
      </c>
      <c r="H245" s="2"/>
      <c r="I245" s="2"/>
      <c r="J245" t="s">
        <v>2398</v>
      </c>
    </row>
    <row r="246" spans="1:10">
      <c r="A246" s="2">
        <v>245</v>
      </c>
      <c r="B246" s="2" t="s">
        <v>1150</v>
      </c>
      <c r="C246" s="2" t="s">
        <v>107</v>
      </c>
      <c r="D246" s="2" t="s">
        <v>2085</v>
      </c>
      <c r="E246" s="2" t="s">
        <v>2086</v>
      </c>
      <c r="F246" s="2" t="s">
        <v>2087</v>
      </c>
      <c r="G246" s="2" t="s">
        <v>1914</v>
      </c>
      <c r="H246" s="2" t="s">
        <v>2088</v>
      </c>
      <c r="I246" s="2"/>
      <c r="J246" t="s">
        <v>2398</v>
      </c>
    </row>
    <row r="247" spans="1:10">
      <c r="A247" s="2">
        <v>246</v>
      </c>
      <c r="B247" s="2" t="s">
        <v>1150</v>
      </c>
      <c r="C247" s="2" t="s">
        <v>107</v>
      </c>
      <c r="D247" s="2" t="s">
        <v>2089</v>
      </c>
      <c r="E247" s="2" t="s">
        <v>2090</v>
      </c>
      <c r="F247" s="2" t="s">
        <v>2091</v>
      </c>
      <c r="G247" s="2" t="s">
        <v>1596</v>
      </c>
      <c r="H247" s="2" t="s">
        <v>2092</v>
      </c>
      <c r="I247" s="2"/>
      <c r="J247" t="s">
        <v>2398</v>
      </c>
    </row>
    <row r="248" spans="1:10">
      <c r="A248" s="2">
        <v>247</v>
      </c>
      <c r="B248" s="2" t="s">
        <v>1150</v>
      </c>
      <c r="C248" s="2" t="s">
        <v>107</v>
      </c>
      <c r="D248" s="2" t="s">
        <v>2093</v>
      </c>
      <c r="E248" s="2" t="s">
        <v>2094</v>
      </c>
      <c r="F248" s="2" t="s">
        <v>2095</v>
      </c>
      <c r="G248" s="2" t="s">
        <v>1191</v>
      </c>
      <c r="H248" s="2" t="s">
        <v>2096</v>
      </c>
      <c r="I248" s="2"/>
      <c r="J248" t="s">
        <v>2398</v>
      </c>
    </row>
    <row r="249" spans="1:10">
      <c r="A249" s="2">
        <v>248</v>
      </c>
      <c r="B249" s="2" t="s">
        <v>1150</v>
      </c>
      <c r="C249" s="2" t="s">
        <v>107</v>
      </c>
      <c r="D249" s="2" t="s">
        <v>2097</v>
      </c>
      <c r="E249" s="2" t="s">
        <v>2098</v>
      </c>
      <c r="F249" s="2" t="s">
        <v>2099</v>
      </c>
      <c r="G249" s="2" t="s">
        <v>1154</v>
      </c>
      <c r="H249" s="2" t="s">
        <v>2100</v>
      </c>
      <c r="I249" s="2"/>
      <c r="J249" t="s">
        <v>2398</v>
      </c>
    </row>
    <row r="250" spans="1:10">
      <c r="A250" s="2">
        <v>249</v>
      </c>
      <c r="B250" s="2" t="s">
        <v>1150</v>
      </c>
      <c r="C250" s="2" t="s">
        <v>107</v>
      </c>
      <c r="D250" s="2" t="s">
        <v>2101</v>
      </c>
      <c r="E250" s="2" t="s">
        <v>2102</v>
      </c>
      <c r="F250" s="2" t="s">
        <v>2103</v>
      </c>
      <c r="G250" s="2" t="s">
        <v>1215</v>
      </c>
      <c r="H250" s="2" t="s">
        <v>1280</v>
      </c>
      <c r="I250" s="2"/>
      <c r="J250" t="s">
        <v>2398</v>
      </c>
    </row>
    <row r="251" spans="1:10">
      <c r="A251" s="2">
        <v>250</v>
      </c>
      <c r="B251" s="2" t="s">
        <v>1150</v>
      </c>
      <c r="C251" s="2" t="s">
        <v>107</v>
      </c>
      <c r="D251" s="2" t="s">
        <v>2104</v>
      </c>
      <c r="E251" s="2" t="s">
        <v>2105</v>
      </c>
      <c r="F251" s="2" t="s">
        <v>2106</v>
      </c>
      <c r="G251" s="2" t="s">
        <v>2107</v>
      </c>
      <c r="H251" s="2" t="s">
        <v>2108</v>
      </c>
      <c r="I251" s="2"/>
      <c r="J251" t="s">
        <v>2398</v>
      </c>
    </row>
    <row r="252" spans="1:10">
      <c r="A252" s="2">
        <v>251</v>
      </c>
      <c r="B252" s="2" t="s">
        <v>1150</v>
      </c>
      <c r="C252" s="2" t="s">
        <v>107</v>
      </c>
      <c r="D252" s="2" t="s">
        <v>2109</v>
      </c>
      <c r="E252" s="2" t="s">
        <v>2110</v>
      </c>
      <c r="F252" s="2" t="s">
        <v>2111</v>
      </c>
      <c r="G252" s="2" t="s">
        <v>1914</v>
      </c>
      <c r="H252" s="2" t="s">
        <v>2088</v>
      </c>
      <c r="I252" s="2"/>
      <c r="J252" t="s">
        <v>2398</v>
      </c>
    </row>
    <row r="253" spans="1:10">
      <c r="A253" s="2">
        <v>252</v>
      </c>
      <c r="B253" s="2" t="s">
        <v>1150</v>
      </c>
      <c r="C253" s="2" t="s">
        <v>107</v>
      </c>
      <c r="D253" s="2" t="s">
        <v>2112</v>
      </c>
      <c r="E253" s="2" t="s">
        <v>2113</v>
      </c>
      <c r="F253" s="2" t="s">
        <v>2114</v>
      </c>
      <c r="G253" s="2" t="s">
        <v>1642</v>
      </c>
      <c r="H253" s="2"/>
      <c r="I253" s="2"/>
      <c r="J253" t="s">
        <v>2398</v>
      </c>
    </row>
    <row r="254" spans="1:10">
      <c r="A254" s="2">
        <v>253</v>
      </c>
      <c r="B254" s="2" t="s">
        <v>1150</v>
      </c>
      <c r="C254" s="2" t="s">
        <v>107</v>
      </c>
      <c r="D254" s="2" t="s">
        <v>2115</v>
      </c>
      <c r="E254" s="2" t="s">
        <v>2116</v>
      </c>
      <c r="F254" s="2" t="s">
        <v>2117</v>
      </c>
      <c r="G254" s="2" t="s">
        <v>2107</v>
      </c>
      <c r="H254" s="2" t="s">
        <v>2118</v>
      </c>
      <c r="I254" s="2"/>
      <c r="J254" t="s">
        <v>2398</v>
      </c>
    </row>
    <row r="255" spans="1:10">
      <c r="A255" s="2">
        <v>254</v>
      </c>
      <c r="B255" s="2" t="s">
        <v>1150</v>
      </c>
      <c r="C255" s="2" t="s">
        <v>107</v>
      </c>
      <c r="D255" s="2" t="s">
        <v>2119</v>
      </c>
      <c r="E255" s="2" t="s">
        <v>2120</v>
      </c>
      <c r="F255" s="2" t="s">
        <v>2121</v>
      </c>
      <c r="G255" s="2" t="s">
        <v>1914</v>
      </c>
      <c r="H255" s="2"/>
      <c r="I255" s="2"/>
      <c r="J255" t="s">
        <v>2398</v>
      </c>
    </row>
    <row r="256" spans="1:10">
      <c r="A256" s="2">
        <v>255</v>
      </c>
      <c r="B256" s="2" t="s">
        <v>1150</v>
      </c>
      <c r="C256" s="2" t="s">
        <v>107</v>
      </c>
      <c r="D256" s="2" t="s">
        <v>2122</v>
      </c>
      <c r="E256" s="2" t="s">
        <v>2123</v>
      </c>
      <c r="F256" s="2" t="s">
        <v>2124</v>
      </c>
      <c r="G256" s="2" t="s">
        <v>1381</v>
      </c>
      <c r="H256" s="2" t="s">
        <v>2125</v>
      </c>
      <c r="I256" s="2"/>
      <c r="J256" t="s">
        <v>2398</v>
      </c>
    </row>
    <row r="257" spans="1:10">
      <c r="A257" s="2">
        <v>256</v>
      </c>
      <c r="B257" s="2" t="s">
        <v>1150</v>
      </c>
      <c r="C257" s="2" t="s">
        <v>107</v>
      </c>
      <c r="D257" s="2" t="s">
        <v>2126</v>
      </c>
      <c r="E257" s="2" t="s">
        <v>2123</v>
      </c>
      <c r="F257" s="2" t="s">
        <v>2127</v>
      </c>
      <c r="G257" s="2" t="s">
        <v>2128</v>
      </c>
      <c r="H257" s="2"/>
      <c r="I257" s="2"/>
      <c r="J257" t="s">
        <v>2398</v>
      </c>
    </row>
    <row r="258" spans="1:10">
      <c r="A258" s="2">
        <v>257</v>
      </c>
      <c r="B258" s="2" t="s">
        <v>1150</v>
      </c>
      <c r="C258" s="2" t="s">
        <v>107</v>
      </c>
      <c r="D258" s="2" t="s">
        <v>2129</v>
      </c>
      <c r="E258" s="2" t="s">
        <v>2130</v>
      </c>
      <c r="F258" s="2" t="s">
        <v>2131</v>
      </c>
      <c r="G258" s="2" t="s">
        <v>2132</v>
      </c>
      <c r="H258" s="2" t="s">
        <v>2133</v>
      </c>
      <c r="I258" s="2"/>
      <c r="J258" t="s">
        <v>2398</v>
      </c>
    </row>
    <row r="259" spans="1:10">
      <c r="A259" s="2">
        <v>258</v>
      </c>
      <c r="B259" s="2" t="s">
        <v>1150</v>
      </c>
      <c r="C259" s="2" t="s">
        <v>107</v>
      </c>
      <c r="D259" s="2" t="s">
        <v>2134</v>
      </c>
      <c r="E259" s="2" t="s">
        <v>2135</v>
      </c>
      <c r="F259" s="2" t="s">
        <v>2136</v>
      </c>
      <c r="G259" s="2" t="s">
        <v>1163</v>
      </c>
      <c r="H259" s="2" t="s">
        <v>2137</v>
      </c>
      <c r="I259" s="2"/>
      <c r="J259" t="s">
        <v>2398</v>
      </c>
    </row>
    <row r="260" spans="1:10">
      <c r="A260" s="2">
        <v>259</v>
      </c>
      <c r="B260" s="2" t="s">
        <v>1150</v>
      </c>
      <c r="C260" s="2" t="s">
        <v>107</v>
      </c>
      <c r="D260" s="2" t="s">
        <v>2138</v>
      </c>
      <c r="E260" s="2" t="s">
        <v>2139</v>
      </c>
      <c r="F260" s="2" t="s">
        <v>2140</v>
      </c>
      <c r="G260" s="2" t="s">
        <v>1154</v>
      </c>
      <c r="H260" s="2" t="s">
        <v>2141</v>
      </c>
      <c r="I260" s="2"/>
      <c r="J260" t="s">
        <v>2398</v>
      </c>
    </row>
    <row r="261" spans="1:10">
      <c r="A261" s="2">
        <v>260</v>
      </c>
      <c r="B261" s="2" t="s">
        <v>1150</v>
      </c>
      <c r="C261" s="2" t="s">
        <v>107</v>
      </c>
      <c r="D261" s="2" t="s">
        <v>2142</v>
      </c>
      <c r="E261" s="2" t="s">
        <v>2143</v>
      </c>
      <c r="F261" s="2" t="s">
        <v>2144</v>
      </c>
      <c r="G261" s="2" t="s">
        <v>1203</v>
      </c>
      <c r="H261" s="2" t="s">
        <v>2145</v>
      </c>
      <c r="I261" s="2"/>
      <c r="J261" t="s">
        <v>2398</v>
      </c>
    </row>
    <row r="262" spans="1:10">
      <c r="A262" s="2">
        <v>261</v>
      </c>
      <c r="B262" s="2" t="s">
        <v>1150</v>
      </c>
      <c r="C262" s="2" t="s">
        <v>107</v>
      </c>
      <c r="D262" s="2" t="s">
        <v>2146</v>
      </c>
      <c r="E262" s="2" t="s">
        <v>2147</v>
      </c>
      <c r="F262" s="2" t="s">
        <v>2148</v>
      </c>
      <c r="G262" s="2" t="s">
        <v>1191</v>
      </c>
      <c r="H262" s="2" t="s">
        <v>2149</v>
      </c>
      <c r="I262" s="2"/>
      <c r="J262" t="s">
        <v>2398</v>
      </c>
    </row>
    <row r="263" spans="1:10">
      <c r="A263" s="2">
        <v>262</v>
      </c>
      <c r="B263" s="2" t="s">
        <v>1150</v>
      </c>
      <c r="C263" s="2" t="s">
        <v>107</v>
      </c>
      <c r="D263" s="2" t="s">
        <v>2150</v>
      </c>
      <c r="E263" s="2" t="s">
        <v>2151</v>
      </c>
      <c r="F263" s="2" t="s">
        <v>2152</v>
      </c>
      <c r="G263" s="2" t="s">
        <v>1191</v>
      </c>
      <c r="H263" s="2"/>
      <c r="I263" s="2"/>
      <c r="J263" t="s">
        <v>2398</v>
      </c>
    </row>
    <row r="264" spans="1:10">
      <c r="A264" s="2">
        <v>263</v>
      </c>
      <c r="B264" s="2" t="s">
        <v>1150</v>
      </c>
      <c r="C264" s="2" t="s">
        <v>107</v>
      </c>
      <c r="D264" s="2" t="s">
        <v>2153</v>
      </c>
      <c r="E264" s="2" t="s">
        <v>2154</v>
      </c>
      <c r="F264" s="2" t="s">
        <v>2155</v>
      </c>
      <c r="G264" s="2" t="s">
        <v>1202</v>
      </c>
      <c r="H264" s="2" t="s">
        <v>2156</v>
      </c>
      <c r="I264" s="2"/>
      <c r="J264" t="s">
        <v>2398</v>
      </c>
    </row>
    <row r="265" spans="1:10">
      <c r="A265" s="2">
        <v>264</v>
      </c>
      <c r="B265" s="2" t="s">
        <v>1150</v>
      </c>
      <c r="C265" s="2" t="s">
        <v>107</v>
      </c>
      <c r="D265" s="2" t="s">
        <v>2157</v>
      </c>
      <c r="E265" s="2" t="s">
        <v>2158</v>
      </c>
      <c r="F265" s="2" t="s">
        <v>2159</v>
      </c>
      <c r="G265" s="2" t="s">
        <v>1219</v>
      </c>
      <c r="H265" s="2"/>
      <c r="I265" s="2"/>
      <c r="J265" t="s">
        <v>2398</v>
      </c>
    </row>
    <row r="266" spans="1:10">
      <c r="A266" s="2">
        <v>265</v>
      </c>
      <c r="B266" s="2" t="s">
        <v>1150</v>
      </c>
      <c r="C266" s="2" t="s">
        <v>107</v>
      </c>
      <c r="D266" s="2" t="s">
        <v>2161</v>
      </c>
      <c r="E266" s="2" t="s">
        <v>2160</v>
      </c>
      <c r="F266" s="2" t="s">
        <v>2162</v>
      </c>
      <c r="G266" s="2" t="s">
        <v>1224</v>
      </c>
      <c r="H266" s="2" t="s">
        <v>2163</v>
      </c>
      <c r="I266" s="2"/>
      <c r="J266" t="s">
        <v>2398</v>
      </c>
    </row>
    <row r="267" spans="1:10">
      <c r="A267" s="2">
        <v>266</v>
      </c>
      <c r="B267" s="2" t="s">
        <v>1150</v>
      </c>
      <c r="C267" s="2" t="s">
        <v>107</v>
      </c>
      <c r="D267" s="2" t="s">
        <v>2164</v>
      </c>
      <c r="E267" s="2" t="s">
        <v>2165</v>
      </c>
      <c r="F267" s="2" t="s">
        <v>2166</v>
      </c>
      <c r="G267" s="2" t="s">
        <v>2167</v>
      </c>
      <c r="H267" s="2" t="s">
        <v>2168</v>
      </c>
      <c r="I267" s="2"/>
      <c r="J267" t="s">
        <v>2398</v>
      </c>
    </row>
    <row r="268" spans="1:10">
      <c r="A268" s="2">
        <v>267</v>
      </c>
      <c r="B268" s="2" t="s">
        <v>1150</v>
      </c>
      <c r="C268" s="2" t="s">
        <v>107</v>
      </c>
      <c r="D268" s="2" t="s">
        <v>2169</v>
      </c>
      <c r="E268" s="2" t="s">
        <v>2170</v>
      </c>
      <c r="F268" s="2" t="s">
        <v>2171</v>
      </c>
      <c r="G268" s="2" t="s">
        <v>1288</v>
      </c>
      <c r="H268" s="2" t="s">
        <v>2172</v>
      </c>
      <c r="I268" s="2"/>
      <c r="J268" t="s">
        <v>2398</v>
      </c>
    </row>
    <row r="269" spans="1:10">
      <c r="A269" s="2">
        <v>268</v>
      </c>
      <c r="B269" s="2" t="s">
        <v>1150</v>
      </c>
      <c r="C269" s="2" t="s">
        <v>107</v>
      </c>
      <c r="D269" s="2" t="s">
        <v>2173</v>
      </c>
      <c r="E269" s="2" t="s">
        <v>2174</v>
      </c>
      <c r="F269" s="2" t="s">
        <v>2175</v>
      </c>
      <c r="G269" s="2" t="s">
        <v>2176</v>
      </c>
      <c r="H269" s="2" t="s">
        <v>2177</v>
      </c>
      <c r="I269" s="2"/>
      <c r="J269" t="s">
        <v>2398</v>
      </c>
    </row>
    <row r="270" spans="1:10">
      <c r="A270" s="2">
        <v>269</v>
      </c>
      <c r="B270" s="2" t="s">
        <v>1150</v>
      </c>
      <c r="C270" s="2" t="s">
        <v>107</v>
      </c>
      <c r="D270" s="2" t="s">
        <v>2178</v>
      </c>
      <c r="E270" s="2" t="s">
        <v>2179</v>
      </c>
      <c r="F270" s="2" t="s">
        <v>2180</v>
      </c>
      <c r="G270" s="2" t="s">
        <v>2181</v>
      </c>
      <c r="H270" s="2"/>
      <c r="I270" s="2"/>
      <c r="J270" t="s">
        <v>2398</v>
      </c>
    </row>
    <row r="271" spans="1:10">
      <c r="A271" s="2">
        <v>270</v>
      </c>
      <c r="B271" s="2" t="s">
        <v>1150</v>
      </c>
      <c r="C271" s="2" t="s">
        <v>107</v>
      </c>
      <c r="D271" s="2" t="s">
        <v>2182</v>
      </c>
      <c r="E271" s="2" t="s">
        <v>2183</v>
      </c>
      <c r="F271" s="2" t="s">
        <v>2184</v>
      </c>
      <c r="G271" s="2" t="s">
        <v>1228</v>
      </c>
      <c r="H271" s="2" t="s">
        <v>2185</v>
      </c>
      <c r="I271" s="2"/>
      <c r="J271" t="s">
        <v>2398</v>
      </c>
    </row>
    <row r="272" spans="1:10">
      <c r="A272" s="2">
        <v>271</v>
      </c>
      <c r="B272" s="2" t="s">
        <v>1150</v>
      </c>
      <c r="C272" s="2" t="s">
        <v>107</v>
      </c>
      <c r="D272" s="2" t="s">
        <v>2186</v>
      </c>
      <c r="E272" s="2" t="s">
        <v>2187</v>
      </c>
      <c r="F272" s="2" t="s">
        <v>2188</v>
      </c>
      <c r="G272" s="2" t="s">
        <v>1381</v>
      </c>
      <c r="H272" s="2" t="s">
        <v>2189</v>
      </c>
      <c r="I272" s="2"/>
      <c r="J272" t="s">
        <v>2398</v>
      </c>
    </row>
    <row r="273" spans="1:10">
      <c r="A273" s="2">
        <v>272</v>
      </c>
      <c r="B273" s="2" t="s">
        <v>1150</v>
      </c>
      <c r="C273" s="2" t="s">
        <v>107</v>
      </c>
      <c r="D273" s="2" t="s">
        <v>2191</v>
      </c>
      <c r="E273" s="2" t="s">
        <v>2192</v>
      </c>
      <c r="F273" s="2" t="s">
        <v>2193</v>
      </c>
      <c r="G273" s="2" t="s">
        <v>2194</v>
      </c>
      <c r="H273" s="2"/>
      <c r="I273" s="2"/>
      <c r="J273" t="s">
        <v>2398</v>
      </c>
    </row>
    <row r="274" spans="1:10">
      <c r="A274" s="2">
        <v>273</v>
      </c>
      <c r="B274" s="2" t="s">
        <v>1150</v>
      </c>
      <c r="C274" s="2" t="s">
        <v>107</v>
      </c>
      <c r="D274" s="2" t="s">
        <v>2195</v>
      </c>
      <c r="E274" s="2" t="s">
        <v>2196</v>
      </c>
      <c r="F274" s="2" t="s">
        <v>2197</v>
      </c>
      <c r="G274" s="2" t="s">
        <v>1203</v>
      </c>
      <c r="H274" s="2" t="s">
        <v>2198</v>
      </c>
      <c r="I274" s="2"/>
      <c r="J274" t="s">
        <v>2398</v>
      </c>
    </row>
    <row r="275" spans="1:10">
      <c r="A275" s="2">
        <v>274</v>
      </c>
      <c r="B275" s="2" t="s">
        <v>1150</v>
      </c>
      <c r="C275" s="2" t="s">
        <v>107</v>
      </c>
      <c r="D275" s="2" t="s">
        <v>2199</v>
      </c>
      <c r="E275" s="2" t="s">
        <v>2200</v>
      </c>
      <c r="F275" s="2" t="s">
        <v>2201</v>
      </c>
      <c r="G275" s="2" t="s">
        <v>1994</v>
      </c>
      <c r="H275" s="2" t="s">
        <v>2202</v>
      </c>
      <c r="I275" s="2"/>
      <c r="J275" t="s">
        <v>2398</v>
      </c>
    </row>
    <row r="276" spans="1:10">
      <c r="A276" s="2">
        <v>275</v>
      </c>
      <c r="B276" s="2" t="s">
        <v>1150</v>
      </c>
      <c r="C276" s="2" t="s">
        <v>107</v>
      </c>
      <c r="D276" s="2" t="s">
        <v>2204</v>
      </c>
      <c r="E276" s="2" t="s">
        <v>2203</v>
      </c>
      <c r="F276" s="2" t="s">
        <v>2205</v>
      </c>
      <c r="G276" s="2" t="s">
        <v>1914</v>
      </c>
      <c r="H276" s="2" t="s">
        <v>2206</v>
      </c>
      <c r="I276" s="2"/>
      <c r="J276" t="s">
        <v>2398</v>
      </c>
    </row>
    <row r="277" spans="1:10">
      <c r="A277" s="2">
        <v>276</v>
      </c>
      <c r="B277" s="2" t="s">
        <v>1150</v>
      </c>
      <c r="C277" s="2" t="s">
        <v>107</v>
      </c>
      <c r="D277" s="2" t="s">
        <v>2207</v>
      </c>
      <c r="E277" s="2" t="s">
        <v>2208</v>
      </c>
      <c r="F277" s="2" t="s">
        <v>2209</v>
      </c>
      <c r="G277" s="2" t="s">
        <v>1212</v>
      </c>
      <c r="H277" s="2" t="s">
        <v>2210</v>
      </c>
      <c r="I277" s="2"/>
      <c r="J277" t="s">
        <v>2398</v>
      </c>
    </row>
    <row r="278" spans="1:10">
      <c r="A278" s="2">
        <v>277</v>
      </c>
      <c r="B278" s="2" t="s">
        <v>1150</v>
      </c>
      <c r="C278" s="2" t="s">
        <v>107</v>
      </c>
      <c r="D278" s="2" t="s">
        <v>2211</v>
      </c>
      <c r="E278" s="2" t="s">
        <v>2212</v>
      </c>
      <c r="F278" s="2" t="s">
        <v>2213</v>
      </c>
      <c r="G278" s="2" t="s">
        <v>1695</v>
      </c>
      <c r="H278" s="2" t="s">
        <v>1707</v>
      </c>
      <c r="I278" s="2"/>
      <c r="J278" t="s">
        <v>2398</v>
      </c>
    </row>
    <row r="279" spans="1:10">
      <c r="A279" s="2">
        <v>278</v>
      </c>
      <c r="B279" s="2" t="s">
        <v>1150</v>
      </c>
      <c r="C279" s="2" t="s">
        <v>107</v>
      </c>
      <c r="D279" s="2" t="s">
        <v>2214</v>
      </c>
      <c r="E279" s="2" t="s">
        <v>2215</v>
      </c>
      <c r="F279" s="2" t="s">
        <v>2216</v>
      </c>
      <c r="G279" s="2" t="s">
        <v>1361</v>
      </c>
      <c r="H279" s="2"/>
      <c r="I279" s="2"/>
      <c r="J279" t="s">
        <v>2398</v>
      </c>
    </row>
    <row r="280" spans="1:10">
      <c r="A280" s="2">
        <v>279</v>
      </c>
      <c r="B280" s="2" t="s">
        <v>1150</v>
      </c>
      <c r="C280" s="2" t="s">
        <v>107</v>
      </c>
      <c r="D280" s="2" t="s">
        <v>2217</v>
      </c>
      <c r="E280" s="2" t="s">
        <v>2218</v>
      </c>
      <c r="F280" s="2" t="s">
        <v>2219</v>
      </c>
      <c r="G280" s="2" t="s">
        <v>1352</v>
      </c>
      <c r="H280" s="2" t="s">
        <v>2220</v>
      </c>
      <c r="I280" s="2"/>
      <c r="J280" t="s">
        <v>2398</v>
      </c>
    </row>
    <row r="281" spans="1:10">
      <c r="A281" s="2">
        <v>280</v>
      </c>
      <c r="B281" s="2" t="s">
        <v>1150</v>
      </c>
      <c r="C281" s="2" t="s">
        <v>107</v>
      </c>
      <c r="D281" s="2" t="s">
        <v>2221</v>
      </c>
      <c r="E281" s="2" t="s">
        <v>2222</v>
      </c>
      <c r="F281" s="2" t="s">
        <v>2223</v>
      </c>
      <c r="G281" s="2" t="s">
        <v>1242</v>
      </c>
      <c r="H281" s="2" t="s">
        <v>2224</v>
      </c>
      <c r="I281" s="2"/>
      <c r="J281" t="s">
        <v>2398</v>
      </c>
    </row>
    <row r="282" spans="1:10">
      <c r="A282" s="2">
        <v>281</v>
      </c>
      <c r="B282" s="2" t="s">
        <v>1150</v>
      </c>
      <c r="C282" s="2" t="s">
        <v>107</v>
      </c>
      <c r="D282" s="2" t="s">
        <v>2225</v>
      </c>
      <c r="E282" s="2" t="s">
        <v>2226</v>
      </c>
      <c r="F282" s="2" t="s">
        <v>2227</v>
      </c>
      <c r="G282" s="2" t="s">
        <v>1242</v>
      </c>
      <c r="H282" s="2"/>
      <c r="I282" s="2"/>
      <c r="J282" t="s">
        <v>2398</v>
      </c>
    </row>
    <row r="283" spans="1:10">
      <c r="A283" s="2">
        <v>282</v>
      </c>
      <c r="B283" s="2" t="s">
        <v>1150</v>
      </c>
      <c r="C283" s="2" t="s">
        <v>107</v>
      </c>
      <c r="D283" s="2" t="s">
        <v>2228</v>
      </c>
      <c r="E283" s="2" t="s">
        <v>2229</v>
      </c>
      <c r="F283" s="2" t="s">
        <v>2230</v>
      </c>
      <c r="G283" s="2" t="s">
        <v>1596</v>
      </c>
      <c r="H283" s="2" t="s">
        <v>2231</v>
      </c>
      <c r="I283" s="2"/>
      <c r="J283" t="s">
        <v>2398</v>
      </c>
    </row>
    <row r="284" spans="1:10">
      <c r="A284" s="2">
        <v>283</v>
      </c>
      <c r="B284" s="2" t="s">
        <v>1150</v>
      </c>
      <c r="C284" s="2" t="s">
        <v>107</v>
      </c>
      <c r="D284" s="2" t="s">
        <v>2232</v>
      </c>
      <c r="E284" s="2" t="s">
        <v>2233</v>
      </c>
      <c r="F284" s="2" t="s">
        <v>2234</v>
      </c>
      <c r="G284" s="2" t="s">
        <v>1635</v>
      </c>
      <c r="H284" s="2" t="s">
        <v>2190</v>
      </c>
      <c r="I284" s="2"/>
      <c r="J284" t="s">
        <v>2398</v>
      </c>
    </row>
    <row r="285" spans="1:10">
      <c r="A285" s="2">
        <v>284</v>
      </c>
      <c r="B285" s="2" t="s">
        <v>1150</v>
      </c>
      <c r="C285" s="2" t="s">
        <v>107</v>
      </c>
      <c r="D285" s="2" t="s">
        <v>2235</v>
      </c>
      <c r="E285" s="2" t="s">
        <v>2236</v>
      </c>
      <c r="F285" s="2" t="s">
        <v>2237</v>
      </c>
      <c r="G285" s="2" t="s">
        <v>1798</v>
      </c>
      <c r="H285" s="2" t="s">
        <v>2238</v>
      </c>
      <c r="I285" s="2"/>
      <c r="J285" t="s">
        <v>2398</v>
      </c>
    </row>
    <row r="286" spans="1:10">
      <c r="A286" s="2">
        <v>285</v>
      </c>
      <c r="B286" s="2" t="s">
        <v>1150</v>
      </c>
      <c r="C286" s="2" t="s">
        <v>107</v>
      </c>
      <c r="D286" s="2" t="s">
        <v>2239</v>
      </c>
      <c r="E286" s="2" t="s">
        <v>2240</v>
      </c>
      <c r="F286" s="2" t="s">
        <v>2241</v>
      </c>
      <c r="G286" s="2" t="s">
        <v>1207</v>
      </c>
      <c r="H286" s="2"/>
      <c r="I286" s="2"/>
      <c r="J286" t="s">
        <v>2398</v>
      </c>
    </row>
    <row r="287" spans="1:10">
      <c r="A287" s="2">
        <v>286</v>
      </c>
      <c r="B287" s="2" t="s">
        <v>1150</v>
      </c>
      <c r="C287" s="2" t="s">
        <v>107</v>
      </c>
      <c r="D287" s="2" t="s">
        <v>2242</v>
      </c>
      <c r="E287" s="2" t="s">
        <v>2243</v>
      </c>
      <c r="F287" s="2" t="s">
        <v>2244</v>
      </c>
      <c r="G287" s="2" t="s">
        <v>2245</v>
      </c>
      <c r="H287" s="2" t="s">
        <v>2246</v>
      </c>
      <c r="I287" s="2"/>
      <c r="J287" t="s">
        <v>2398</v>
      </c>
    </row>
    <row r="288" spans="1:10">
      <c r="A288" s="2">
        <v>287</v>
      </c>
      <c r="B288" s="2" t="s">
        <v>1150</v>
      </c>
      <c r="C288" s="2" t="s">
        <v>107</v>
      </c>
      <c r="D288" s="2" t="s">
        <v>2247</v>
      </c>
      <c r="E288" s="2" t="s">
        <v>2248</v>
      </c>
      <c r="F288" s="2" t="s">
        <v>2249</v>
      </c>
      <c r="G288" s="2" t="s">
        <v>1468</v>
      </c>
      <c r="H288" s="2"/>
      <c r="I288" s="2"/>
      <c r="J288" t="s">
        <v>2398</v>
      </c>
    </row>
    <row r="289" spans="1:10">
      <c r="A289" s="2">
        <v>288</v>
      </c>
      <c r="B289" s="2" t="s">
        <v>1150</v>
      </c>
      <c r="C289" s="2" t="s">
        <v>107</v>
      </c>
      <c r="D289" s="2" t="s">
        <v>2250</v>
      </c>
      <c r="E289" s="2" t="s">
        <v>2251</v>
      </c>
      <c r="F289" s="2" t="s">
        <v>2252</v>
      </c>
      <c r="G289" s="2" t="s">
        <v>1468</v>
      </c>
      <c r="H289" s="2"/>
      <c r="I289" s="2"/>
      <c r="J289" t="s">
        <v>2398</v>
      </c>
    </row>
    <row r="290" spans="1:10">
      <c r="A290" s="2">
        <v>289</v>
      </c>
      <c r="B290" s="2" t="s">
        <v>1150</v>
      </c>
      <c r="C290" s="2" t="s">
        <v>107</v>
      </c>
      <c r="D290" s="2" t="s">
        <v>2253</v>
      </c>
      <c r="E290" s="2" t="s">
        <v>2254</v>
      </c>
      <c r="F290" s="2" t="s">
        <v>2255</v>
      </c>
      <c r="G290" s="2" t="s">
        <v>2256</v>
      </c>
      <c r="H290" s="2"/>
      <c r="I290" s="2"/>
      <c r="J290" t="s">
        <v>2398</v>
      </c>
    </row>
    <row r="291" spans="1:10">
      <c r="A291" s="2">
        <v>290</v>
      </c>
      <c r="B291" s="2" t="s">
        <v>1150</v>
      </c>
      <c r="C291" s="2" t="s">
        <v>107</v>
      </c>
      <c r="D291" s="2" t="s">
        <v>2257</v>
      </c>
      <c r="E291" s="2" t="s">
        <v>2258</v>
      </c>
      <c r="F291" s="2" t="s">
        <v>2259</v>
      </c>
      <c r="G291" s="2" t="s">
        <v>2260</v>
      </c>
      <c r="H291" s="2" t="s">
        <v>2261</v>
      </c>
      <c r="I291" s="2"/>
      <c r="J291" t="s">
        <v>2398</v>
      </c>
    </row>
    <row r="292" spans="1:10">
      <c r="A292" s="2">
        <v>291</v>
      </c>
      <c r="B292" s="2" t="s">
        <v>1150</v>
      </c>
      <c r="C292" s="2" t="s">
        <v>107</v>
      </c>
      <c r="D292" s="2" t="s">
        <v>2262</v>
      </c>
      <c r="E292" s="2" t="s">
        <v>2263</v>
      </c>
      <c r="F292" s="2" t="s">
        <v>2264</v>
      </c>
      <c r="G292" s="2" t="s">
        <v>1246</v>
      </c>
      <c r="H292" s="2" t="s">
        <v>2265</v>
      </c>
      <c r="I292" s="2"/>
      <c r="J292" t="s">
        <v>2398</v>
      </c>
    </row>
    <row r="293" spans="1:10">
      <c r="A293" s="2">
        <v>292</v>
      </c>
      <c r="B293" s="2" t="s">
        <v>1150</v>
      </c>
      <c r="C293" s="2" t="s">
        <v>107</v>
      </c>
      <c r="D293" s="2" t="s">
        <v>2266</v>
      </c>
      <c r="E293" s="2" t="s">
        <v>2267</v>
      </c>
      <c r="F293" s="2" t="s">
        <v>2268</v>
      </c>
      <c r="G293" s="2" t="s">
        <v>1596</v>
      </c>
      <c r="H293" s="2" t="s">
        <v>2269</v>
      </c>
      <c r="I293" s="2"/>
      <c r="J293" t="s">
        <v>2398</v>
      </c>
    </row>
    <row r="294" spans="1:10">
      <c r="A294" s="2">
        <v>293</v>
      </c>
      <c r="B294" s="2" t="s">
        <v>1150</v>
      </c>
      <c r="C294" s="2" t="s">
        <v>107</v>
      </c>
      <c r="D294" s="2" t="s">
        <v>2270</v>
      </c>
      <c r="E294" s="2" t="s">
        <v>2271</v>
      </c>
      <c r="F294" s="2" t="s">
        <v>2272</v>
      </c>
      <c r="G294" s="2" t="s">
        <v>1596</v>
      </c>
      <c r="H294" s="2" t="s">
        <v>1494</v>
      </c>
      <c r="I294" s="2"/>
      <c r="J294" t="s">
        <v>2398</v>
      </c>
    </row>
    <row r="295" spans="1:10">
      <c r="A295" s="2">
        <v>294</v>
      </c>
      <c r="B295" s="2" t="s">
        <v>1150</v>
      </c>
      <c r="C295" s="2" t="s">
        <v>107</v>
      </c>
      <c r="D295" s="2" t="s">
        <v>2273</v>
      </c>
      <c r="E295" s="2" t="s">
        <v>2274</v>
      </c>
      <c r="F295" s="2" t="s">
        <v>2275</v>
      </c>
      <c r="G295" s="2" t="s">
        <v>1596</v>
      </c>
      <c r="H295" s="2" t="s">
        <v>1962</v>
      </c>
      <c r="I295" s="2"/>
      <c r="J295" t="s">
        <v>2398</v>
      </c>
    </row>
    <row r="296" spans="1:10">
      <c r="A296" s="2">
        <v>295</v>
      </c>
      <c r="B296" s="2" t="s">
        <v>1150</v>
      </c>
      <c r="C296" s="2" t="s">
        <v>107</v>
      </c>
      <c r="D296" s="2" t="s">
        <v>2276</v>
      </c>
      <c r="E296" s="2" t="s">
        <v>2277</v>
      </c>
      <c r="F296" s="2" t="s">
        <v>2278</v>
      </c>
      <c r="G296" s="2" t="s">
        <v>1219</v>
      </c>
      <c r="H296" s="2"/>
      <c r="I296" s="2"/>
      <c r="J296" t="s">
        <v>2398</v>
      </c>
    </row>
    <row r="297" spans="1:10">
      <c r="A297" s="2">
        <v>296</v>
      </c>
      <c r="B297" s="2" t="s">
        <v>1150</v>
      </c>
      <c r="C297" s="2" t="s">
        <v>107</v>
      </c>
      <c r="D297" s="2" t="s">
        <v>2279</v>
      </c>
      <c r="E297" s="2" t="s">
        <v>2280</v>
      </c>
      <c r="F297" s="2" t="s">
        <v>2281</v>
      </c>
      <c r="G297" s="2" t="s">
        <v>1596</v>
      </c>
      <c r="H297" s="2" t="s">
        <v>2282</v>
      </c>
      <c r="I297" s="2"/>
      <c r="J297" t="s">
        <v>2398</v>
      </c>
    </row>
    <row r="298" spans="1:10">
      <c r="A298" s="2">
        <v>297</v>
      </c>
      <c r="B298" s="2" t="s">
        <v>1150</v>
      </c>
      <c r="C298" s="2" t="s">
        <v>107</v>
      </c>
      <c r="D298" s="2" t="s">
        <v>2283</v>
      </c>
      <c r="E298" s="2" t="s">
        <v>2284</v>
      </c>
      <c r="F298" s="2" t="s">
        <v>2285</v>
      </c>
      <c r="G298" s="2" t="s">
        <v>1790</v>
      </c>
      <c r="H298" s="2" t="s">
        <v>2286</v>
      </c>
      <c r="I298" s="2"/>
      <c r="J298" t="s">
        <v>2398</v>
      </c>
    </row>
    <row r="299" spans="1:10">
      <c r="A299" s="2">
        <v>298</v>
      </c>
      <c r="B299" s="2" t="s">
        <v>1150</v>
      </c>
      <c r="C299" s="2" t="s">
        <v>107</v>
      </c>
      <c r="D299" s="2" t="s">
        <v>2287</v>
      </c>
      <c r="E299" s="2" t="s">
        <v>2288</v>
      </c>
      <c r="F299" s="2" t="s">
        <v>2289</v>
      </c>
      <c r="G299" s="2" t="s">
        <v>1219</v>
      </c>
      <c r="H299" s="2"/>
      <c r="I299" s="2"/>
      <c r="J299" t="s">
        <v>2398</v>
      </c>
    </row>
    <row r="300" spans="1:10">
      <c r="A300" s="2">
        <v>299</v>
      </c>
      <c r="B300" s="2" t="s">
        <v>1150</v>
      </c>
      <c r="C300" s="2" t="s">
        <v>107</v>
      </c>
      <c r="D300" s="2" t="s">
        <v>2290</v>
      </c>
      <c r="E300" s="2" t="s">
        <v>2291</v>
      </c>
      <c r="F300" s="2" t="s">
        <v>2292</v>
      </c>
      <c r="G300" s="2" t="s">
        <v>1219</v>
      </c>
      <c r="H300" s="2" t="s">
        <v>1467</v>
      </c>
      <c r="I300" s="2"/>
      <c r="J300" t="s">
        <v>2398</v>
      </c>
    </row>
    <row r="301" spans="1:10">
      <c r="A301" s="2">
        <v>300</v>
      </c>
      <c r="B301" s="2" t="s">
        <v>1150</v>
      </c>
      <c r="C301" s="2" t="s">
        <v>107</v>
      </c>
      <c r="D301" s="2" t="s">
        <v>2293</v>
      </c>
      <c r="E301" s="2" t="s">
        <v>2294</v>
      </c>
      <c r="F301" s="2" t="s">
        <v>2295</v>
      </c>
      <c r="G301" s="2" t="s">
        <v>1219</v>
      </c>
      <c r="H301" s="2" t="s">
        <v>2296</v>
      </c>
      <c r="I301" s="2"/>
      <c r="J301" t="s">
        <v>2398</v>
      </c>
    </row>
    <row r="302" spans="1:10">
      <c r="A302" s="2">
        <v>301</v>
      </c>
      <c r="B302" s="2" t="s">
        <v>1150</v>
      </c>
      <c r="C302" s="2" t="s">
        <v>107</v>
      </c>
      <c r="D302" s="2" t="s">
        <v>2298</v>
      </c>
      <c r="E302" s="2" t="s">
        <v>2297</v>
      </c>
      <c r="F302" s="2" t="s">
        <v>2299</v>
      </c>
      <c r="G302" s="2" t="s">
        <v>1214</v>
      </c>
      <c r="H302" s="2"/>
      <c r="I302" s="2"/>
      <c r="J302" t="s">
        <v>2398</v>
      </c>
    </row>
    <row r="303" spans="1:10">
      <c r="A303" s="2">
        <v>302</v>
      </c>
      <c r="B303" s="2" t="s">
        <v>1150</v>
      </c>
      <c r="C303" s="2" t="s">
        <v>107</v>
      </c>
      <c r="D303" s="2" t="s">
        <v>2300</v>
      </c>
      <c r="E303" s="2" t="s">
        <v>2301</v>
      </c>
      <c r="F303" s="2" t="s">
        <v>2302</v>
      </c>
      <c r="G303" s="2" t="s">
        <v>1596</v>
      </c>
      <c r="H303" s="2" t="s">
        <v>2282</v>
      </c>
      <c r="I303" s="2"/>
      <c r="J303" t="s">
        <v>2398</v>
      </c>
    </row>
    <row r="304" spans="1:10">
      <c r="A304" s="2">
        <v>303</v>
      </c>
      <c r="B304" s="2" t="s">
        <v>1150</v>
      </c>
      <c r="C304" s="2" t="s">
        <v>107</v>
      </c>
      <c r="D304" s="2" t="s">
        <v>2303</v>
      </c>
      <c r="E304" s="2" t="s">
        <v>2304</v>
      </c>
      <c r="F304" s="2" t="s">
        <v>2305</v>
      </c>
      <c r="G304" s="2" t="s">
        <v>1219</v>
      </c>
      <c r="H304" s="2" t="s">
        <v>2306</v>
      </c>
      <c r="I304" s="2"/>
      <c r="J304" t="s">
        <v>2398</v>
      </c>
    </row>
    <row r="305" spans="1:10">
      <c r="A305" s="2">
        <v>304</v>
      </c>
      <c r="B305" s="2" t="s">
        <v>1150</v>
      </c>
      <c r="C305" s="2" t="s">
        <v>107</v>
      </c>
      <c r="D305" s="2" t="s">
        <v>2307</v>
      </c>
      <c r="E305" s="2" t="s">
        <v>2308</v>
      </c>
      <c r="F305" s="2" t="s">
        <v>2309</v>
      </c>
      <c r="G305" s="2" t="s">
        <v>1219</v>
      </c>
      <c r="H305" s="2" t="s">
        <v>2310</v>
      </c>
      <c r="I305" s="2"/>
      <c r="J305" t="s">
        <v>2398</v>
      </c>
    </row>
    <row r="306" spans="1:10">
      <c r="A306" s="2">
        <v>305</v>
      </c>
      <c r="B306" s="2" t="s">
        <v>1150</v>
      </c>
      <c r="C306" s="2" t="s">
        <v>107</v>
      </c>
      <c r="D306" s="2" t="s">
        <v>2311</v>
      </c>
      <c r="E306" s="2" t="s">
        <v>2312</v>
      </c>
      <c r="F306" s="2" t="s">
        <v>2313</v>
      </c>
      <c r="G306" s="2" t="s">
        <v>1219</v>
      </c>
      <c r="H306" s="2"/>
      <c r="I306" s="2"/>
      <c r="J306" t="s">
        <v>2398</v>
      </c>
    </row>
    <row r="307" spans="1:10">
      <c r="A307" s="2">
        <v>306</v>
      </c>
      <c r="B307" s="2" t="s">
        <v>1150</v>
      </c>
      <c r="C307" s="2" t="s">
        <v>107</v>
      </c>
      <c r="D307" s="2" t="s">
        <v>2314</v>
      </c>
      <c r="E307" s="2" t="s">
        <v>2315</v>
      </c>
      <c r="F307" s="2" t="s">
        <v>2316</v>
      </c>
      <c r="G307" s="2" t="s">
        <v>1798</v>
      </c>
      <c r="H307" s="2"/>
      <c r="I307" s="2"/>
      <c r="J307" t="s">
        <v>2398</v>
      </c>
    </row>
    <row r="308" spans="1:10">
      <c r="A308" s="2">
        <v>307</v>
      </c>
      <c r="B308" s="2" t="s">
        <v>1150</v>
      </c>
      <c r="C308" s="2" t="s">
        <v>107</v>
      </c>
      <c r="D308" s="2" t="s">
        <v>2317</v>
      </c>
      <c r="E308" s="2" t="s">
        <v>2318</v>
      </c>
      <c r="F308" s="2" t="s">
        <v>2319</v>
      </c>
      <c r="G308" s="2" t="s">
        <v>1798</v>
      </c>
      <c r="H308" s="2" t="s">
        <v>2320</v>
      </c>
      <c r="I308" s="2"/>
      <c r="J308" t="s">
        <v>2398</v>
      </c>
    </row>
    <row r="309" spans="1:10">
      <c r="A309" s="2">
        <v>308</v>
      </c>
      <c r="B309" s="2" t="s">
        <v>1150</v>
      </c>
      <c r="C309" s="2" t="s">
        <v>107</v>
      </c>
      <c r="D309" s="2" t="s">
        <v>2321</v>
      </c>
      <c r="E309" s="2" t="s">
        <v>2322</v>
      </c>
      <c r="F309" s="2" t="s">
        <v>2323</v>
      </c>
      <c r="G309" s="2" t="s">
        <v>1480</v>
      </c>
      <c r="H309" s="2"/>
      <c r="I309" s="2"/>
      <c r="J309" t="s">
        <v>2398</v>
      </c>
    </row>
    <row r="310" spans="1:10">
      <c r="A310" s="2">
        <v>309</v>
      </c>
      <c r="B310" s="2" t="s">
        <v>1150</v>
      </c>
      <c r="C310" s="2" t="s">
        <v>107</v>
      </c>
      <c r="D310" s="2" t="s">
        <v>2324</v>
      </c>
      <c r="E310" s="2" t="s">
        <v>2325</v>
      </c>
      <c r="F310" s="2" t="s">
        <v>2326</v>
      </c>
      <c r="G310" s="2" t="s">
        <v>1203</v>
      </c>
      <c r="H310" s="2" t="s">
        <v>2327</v>
      </c>
      <c r="I310" s="2"/>
      <c r="J310" t="s">
        <v>2398</v>
      </c>
    </row>
    <row r="311" spans="1:10">
      <c r="A311" s="2">
        <v>310</v>
      </c>
      <c r="B311" s="2" t="s">
        <v>1150</v>
      </c>
      <c r="C311" s="2" t="s">
        <v>107</v>
      </c>
      <c r="D311" s="2" t="s">
        <v>2328</v>
      </c>
      <c r="E311" s="2" t="s">
        <v>2329</v>
      </c>
      <c r="F311" s="2" t="s">
        <v>2330</v>
      </c>
      <c r="G311" s="2" t="s">
        <v>1203</v>
      </c>
      <c r="H311" s="2"/>
      <c r="I311" s="2"/>
      <c r="J311" t="s">
        <v>2398</v>
      </c>
    </row>
    <row r="312" spans="1:10">
      <c r="A312" s="2">
        <v>311</v>
      </c>
      <c r="B312" s="2" t="s">
        <v>1150</v>
      </c>
      <c r="C312" s="2" t="s">
        <v>107</v>
      </c>
      <c r="D312" s="2" t="s">
        <v>2331</v>
      </c>
      <c r="E312" s="2" t="s">
        <v>2332</v>
      </c>
      <c r="F312" s="2" t="s">
        <v>2333</v>
      </c>
      <c r="G312" s="2" t="s">
        <v>1480</v>
      </c>
      <c r="H312" s="2" t="s">
        <v>2334</v>
      </c>
      <c r="I312" s="2"/>
      <c r="J312" t="s">
        <v>2398</v>
      </c>
    </row>
    <row r="313" spans="1:10">
      <c r="A313" s="2">
        <v>312</v>
      </c>
      <c r="B313" s="2" t="s">
        <v>1150</v>
      </c>
      <c r="C313" s="2" t="s">
        <v>107</v>
      </c>
      <c r="D313" s="2" t="s">
        <v>2335</v>
      </c>
      <c r="E313" s="2" t="s">
        <v>2336</v>
      </c>
      <c r="F313" s="2" t="s">
        <v>2337</v>
      </c>
      <c r="G313" s="2" t="s">
        <v>1596</v>
      </c>
      <c r="H313" s="2" t="s">
        <v>2338</v>
      </c>
      <c r="I313" s="2"/>
      <c r="J313" t="s">
        <v>2398</v>
      </c>
    </row>
    <row r="314" spans="1:10">
      <c r="A314" s="2">
        <v>313</v>
      </c>
      <c r="B314" s="2" t="s">
        <v>1150</v>
      </c>
      <c r="C314" s="2" t="s">
        <v>107</v>
      </c>
      <c r="D314" s="2" t="s">
        <v>2339</v>
      </c>
      <c r="E314" s="2" t="s">
        <v>2340</v>
      </c>
      <c r="F314" s="2" t="s">
        <v>2341</v>
      </c>
      <c r="G314" s="2" t="s">
        <v>1647</v>
      </c>
      <c r="H314" s="2" t="s">
        <v>2342</v>
      </c>
      <c r="I314" s="2"/>
      <c r="J314" t="s">
        <v>2398</v>
      </c>
    </row>
    <row r="315" spans="1:10">
      <c r="A315" s="2">
        <v>314</v>
      </c>
      <c r="B315" s="2" t="s">
        <v>1150</v>
      </c>
      <c r="C315" s="2" t="s">
        <v>107</v>
      </c>
      <c r="D315" s="2" t="s">
        <v>2343</v>
      </c>
      <c r="E315" s="2" t="s">
        <v>2344</v>
      </c>
      <c r="F315" s="2" t="s">
        <v>2345</v>
      </c>
      <c r="G315" s="2" t="s">
        <v>1214</v>
      </c>
      <c r="H315" s="2"/>
      <c r="I315" s="2"/>
      <c r="J315" t="s">
        <v>2398</v>
      </c>
    </row>
    <row r="316" spans="1:10">
      <c r="A316" s="2">
        <v>315</v>
      </c>
      <c r="B316" s="2" t="s">
        <v>1150</v>
      </c>
      <c r="C316" s="2" t="s">
        <v>107</v>
      </c>
      <c r="D316" s="2" t="s">
        <v>2346</v>
      </c>
      <c r="E316" s="2" t="s">
        <v>2347</v>
      </c>
      <c r="F316" s="2" t="s">
        <v>2348</v>
      </c>
      <c r="G316" s="2" t="s">
        <v>1596</v>
      </c>
      <c r="H316" s="2" t="s">
        <v>2349</v>
      </c>
      <c r="I316" s="2"/>
      <c r="J316" t="s">
        <v>2398</v>
      </c>
    </row>
    <row r="317" spans="1:10">
      <c r="A317" s="2">
        <v>316</v>
      </c>
      <c r="B317" s="2" t="s">
        <v>1150</v>
      </c>
      <c r="C317" s="2" t="s">
        <v>107</v>
      </c>
      <c r="D317" s="2" t="s">
        <v>2350</v>
      </c>
      <c r="E317" s="2" t="s">
        <v>2351</v>
      </c>
      <c r="F317" s="2" t="s">
        <v>2352</v>
      </c>
      <c r="G317" s="2" t="s">
        <v>1214</v>
      </c>
      <c r="H317" s="2" t="s">
        <v>1687</v>
      </c>
      <c r="I317" s="2"/>
      <c r="J317" t="s">
        <v>2398</v>
      </c>
    </row>
    <row r="318" spans="1:10">
      <c r="A318" s="2">
        <v>317</v>
      </c>
      <c r="B318" s="2" t="s">
        <v>1150</v>
      </c>
      <c r="C318" s="2" t="s">
        <v>107</v>
      </c>
      <c r="D318" s="2" t="s">
        <v>2353</v>
      </c>
      <c r="E318" s="2" t="s">
        <v>2354</v>
      </c>
      <c r="F318" s="2" t="s">
        <v>2355</v>
      </c>
      <c r="G318" s="2" t="s">
        <v>1480</v>
      </c>
      <c r="H318" s="2" t="s">
        <v>2356</v>
      </c>
      <c r="I318" s="2"/>
      <c r="J318" t="s">
        <v>2398</v>
      </c>
    </row>
    <row r="319" spans="1:10">
      <c r="A319" s="2">
        <v>318</v>
      </c>
      <c r="B319" s="2" t="s">
        <v>1150</v>
      </c>
      <c r="C319" s="2" t="s">
        <v>107</v>
      </c>
      <c r="D319" s="2" t="s">
        <v>2357</v>
      </c>
      <c r="E319" s="2" t="s">
        <v>2358</v>
      </c>
      <c r="F319" s="2" t="s">
        <v>2359</v>
      </c>
      <c r="G319" s="2" t="s">
        <v>1596</v>
      </c>
      <c r="H319" s="2" t="s">
        <v>2231</v>
      </c>
      <c r="I319" s="2"/>
      <c r="J319" t="s">
        <v>2398</v>
      </c>
    </row>
    <row r="320" spans="1:10">
      <c r="A320" s="2">
        <v>319</v>
      </c>
      <c r="B320" s="2" t="s">
        <v>1150</v>
      </c>
      <c r="C320" s="2" t="s">
        <v>107</v>
      </c>
      <c r="D320" s="2" t="s">
        <v>2362</v>
      </c>
      <c r="E320" s="2" t="s">
        <v>2360</v>
      </c>
      <c r="F320" s="2" t="s">
        <v>2361</v>
      </c>
      <c r="G320" s="2" t="s">
        <v>1480</v>
      </c>
      <c r="H320" s="2"/>
      <c r="I320" s="2"/>
      <c r="J320" t="s">
        <v>2398</v>
      </c>
    </row>
    <row r="321" spans="1:10">
      <c r="A321" s="2">
        <v>320</v>
      </c>
      <c r="B321" s="2" t="s">
        <v>1150</v>
      </c>
      <c r="C321" s="2" t="s">
        <v>107</v>
      </c>
      <c r="D321" s="2" t="s">
        <v>2363</v>
      </c>
      <c r="E321" s="2" t="s">
        <v>2364</v>
      </c>
      <c r="F321" s="2" t="s">
        <v>2365</v>
      </c>
      <c r="G321" s="2" t="s">
        <v>1596</v>
      </c>
      <c r="H321" s="2" t="s">
        <v>2366</v>
      </c>
      <c r="I321" s="2"/>
      <c r="J321" t="s">
        <v>2398</v>
      </c>
    </row>
    <row r="322" spans="1:10">
      <c r="A322" s="2">
        <v>321</v>
      </c>
      <c r="B322" s="2" t="s">
        <v>1150</v>
      </c>
      <c r="C322" s="2" t="s">
        <v>107</v>
      </c>
      <c r="D322" s="2" t="s">
        <v>2367</v>
      </c>
      <c r="E322" s="2" t="s">
        <v>2368</v>
      </c>
      <c r="F322" s="2" t="s">
        <v>2369</v>
      </c>
      <c r="G322" s="2" t="s">
        <v>1596</v>
      </c>
      <c r="H322" s="2" t="s">
        <v>2370</v>
      </c>
      <c r="I322" s="2"/>
      <c r="J322" t="s">
        <v>2398</v>
      </c>
    </row>
    <row r="323" spans="1:10">
      <c r="A323" s="2">
        <v>322</v>
      </c>
      <c r="B323" s="2" t="s">
        <v>1150</v>
      </c>
      <c r="C323" s="2" t="s">
        <v>107</v>
      </c>
      <c r="D323" s="2" t="s">
        <v>2371</v>
      </c>
      <c r="E323" s="2" t="s">
        <v>2372</v>
      </c>
      <c r="F323" s="2" t="s">
        <v>2373</v>
      </c>
      <c r="G323" s="2" t="s">
        <v>1361</v>
      </c>
      <c r="H323" s="2"/>
      <c r="I323" s="2"/>
      <c r="J323" t="s">
        <v>2398</v>
      </c>
    </row>
    <row r="324" spans="1:10">
      <c r="A324" s="2">
        <v>323</v>
      </c>
      <c r="B324" s="2" t="s">
        <v>1150</v>
      </c>
      <c r="C324" s="2" t="s">
        <v>107</v>
      </c>
      <c r="D324" s="2" t="s">
        <v>2374</v>
      </c>
      <c r="E324" s="2" t="s">
        <v>2375</v>
      </c>
      <c r="F324" s="2" t="s">
        <v>2376</v>
      </c>
      <c r="G324" s="2" t="s">
        <v>1190</v>
      </c>
      <c r="H324" s="2" t="s">
        <v>2377</v>
      </c>
      <c r="I324" s="2"/>
      <c r="J324" t="s">
        <v>2398</v>
      </c>
    </row>
    <row r="325" spans="1:10">
      <c r="A325" s="2">
        <v>324</v>
      </c>
      <c r="B325" s="2" t="s">
        <v>1150</v>
      </c>
      <c r="C325" s="2" t="s">
        <v>107</v>
      </c>
      <c r="D325" s="2" t="s">
        <v>2378</v>
      </c>
      <c r="E325" s="2" t="s">
        <v>2379</v>
      </c>
      <c r="F325" s="2" t="s">
        <v>2380</v>
      </c>
      <c r="G325" s="2" t="s">
        <v>1192</v>
      </c>
      <c r="H325" s="2" t="s">
        <v>2381</v>
      </c>
      <c r="I325" s="2"/>
      <c r="J325" t="s">
        <v>2398</v>
      </c>
    </row>
    <row r="326" spans="1:10">
      <c r="A326" s="2">
        <v>325</v>
      </c>
      <c r="B326" s="2" t="s">
        <v>1150</v>
      </c>
      <c r="C326" s="2" t="s">
        <v>107</v>
      </c>
      <c r="D326" s="2" t="s">
        <v>2382</v>
      </c>
      <c r="E326" s="2" t="s">
        <v>2383</v>
      </c>
      <c r="F326" s="2" t="s">
        <v>2384</v>
      </c>
      <c r="G326" s="2" t="s">
        <v>2385</v>
      </c>
      <c r="H326" s="2"/>
      <c r="I326" s="2"/>
      <c r="J326" t="s">
        <v>2398</v>
      </c>
    </row>
    <row r="327" spans="1:10">
      <c r="A327" s="2">
        <v>326</v>
      </c>
      <c r="B327" s="2" t="s">
        <v>1150</v>
      </c>
      <c r="C327" s="2" t="s">
        <v>107</v>
      </c>
      <c r="D327" s="2" t="s">
        <v>2386</v>
      </c>
      <c r="E327" s="2" t="s">
        <v>2387</v>
      </c>
      <c r="F327" s="2" t="s">
        <v>2388</v>
      </c>
      <c r="G327" s="2" t="s">
        <v>2389</v>
      </c>
      <c r="H327" s="2" t="s">
        <v>2390</v>
      </c>
      <c r="I327" s="2"/>
      <c r="J327" t="s">
        <v>2398</v>
      </c>
    </row>
    <row r="328" spans="1:10">
      <c r="A328" s="2">
        <v>327</v>
      </c>
      <c r="B328" s="2" t="s">
        <v>1150</v>
      </c>
      <c r="C328" s="2" t="s">
        <v>107</v>
      </c>
      <c r="D328" s="2" t="s">
        <v>2391</v>
      </c>
      <c r="E328" s="2" t="s">
        <v>2392</v>
      </c>
      <c r="F328" s="2" t="s">
        <v>2393</v>
      </c>
      <c r="G328" s="2" t="s">
        <v>1381</v>
      </c>
      <c r="H328" s="2"/>
      <c r="I328" s="2"/>
      <c r="J328" t="s">
        <v>2398</v>
      </c>
    </row>
    <row r="329" spans="1:10">
      <c r="A329" s="2">
        <v>328</v>
      </c>
      <c r="B329" s="2" t="s">
        <v>1150</v>
      </c>
      <c r="C329" s="2" t="s">
        <v>107</v>
      </c>
      <c r="D329" s="2" t="s">
        <v>2394</v>
      </c>
      <c r="E329" s="2" t="s">
        <v>2395</v>
      </c>
      <c r="F329" s="2" t="s">
        <v>2396</v>
      </c>
      <c r="G329" s="2" t="s">
        <v>2397</v>
      </c>
      <c r="H329" s="2"/>
      <c r="I329" s="2"/>
      <c r="J329" t="s">
        <v>2398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2:A424"/>
  <sheetViews>
    <sheetView showGridLines="0" workbookViewId="0"/>
  </sheetViews>
  <sheetFormatPr defaultRowHeight="1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O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8" ht="17.100000000000001" customHeight="1">
      <c r="A2" t="s">
        <v>174</v>
      </c>
    </row>
    <row r="7" spans="1:18" ht="17.100000000000001" customHeight="1">
      <c r="A7" t="s">
        <v>0</v>
      </c>
    </row>
    <row r="9" spans="1:18" ht="17.100000000000001" customHeight="1">
      <c r="D9" s="4">
        <v>1</v>
      </c>
      <c r="E9" s="4"/>
      <c r="F9" s="4"/>
      <c r="G9" s="4" t="s">
        <v>85</v>
      </c>
      <c r="H9" s="4"/>
      <c r="I9" s="4">
        <v>1</v>
      </c>
      <c r="J9" s="4"/>
      <c r="K9" s="4" t="s">
        <v>85</v>
      </c>
      <c r="L9" s="4"/>
      <c r="M9" s="4" t="s">
        <v>92</v>
      </c>
      <c r="N9" s="4"/>
      <c r="O9" s="4" t="s">
        <v>85</v>
      </c>
      <c r="Q9" t="s">
        <v>92</v>
      </c>
    </row>
    <row r="10" spans="1:18" ht="17.100000000000001" customHeigh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R10" t="s">
        <v>443</v>
      </c>
    </row>
    <row r="11" spans="1:18" ht="17.100000000000001" customHeight="1">
      <c r="D11" s="4"/>
      <c r="E11" s="4"/>
      <c r="F11" s="4"/>
      <c r="G11" s="4"/>
      <c r="H11" s="4"/>
      <c r="I11" s="4"/>
      <c r="J11" s="4"/>
      <c r="K11" s="4"/>
      <c r="N11" t="s">
        <v>442</v>
      </c>
    </row>
    <row r="12" spans="1:18" ht="17.25" customHeight="1">
      <c r="D12" s="4"/>
      <c r="E12" s="4"/>
      <c r="F12" s="4"/>
      <c r="G12" s="4"/>
    </row>
    <row r="14" spans="1:18" ht="16.5" customHeight="1">
      <c r="D14" s="4"/>
      <c r="E14" s="4"/>
      <c r="F14" s="4"/>
      <c r="G14" s="4"/>
      <c r="H14" s="4"/>
      <c r="I14" s="4">
        <v>1</v>
      </c>
      <c r="J14" s="4"/>
      <c r="K14" s="4" t="s">
        <v>85</v>
      </c>
      <c r="L14" s="4"/>
      <c r="M14" s="4" t="s">
        <v>92</v>
      </c>
      <c r="N14" s="4"/>
      <c r="O14" s="4" t="s">
        <v>85</v>
      </c>
      <c r="Q14" t="s">
        <v>92</v>
      </c>
    </row>
    <row r="15" spans="1:18" ht="17.100000000000001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R15" t="s">
        <v>443</v>
      </c>
    </row>
    <row r="16" spans="1:18" ht="17.100000000000001" customHeight="1">
      <c r="D16" s="4"/>
      <c r="E16" s="4"/>
      <c r="F16" s="4"/>
      <c r="G16" s="4"/>
      <c r="H16" s="4"/>
      <c r="I16" s="4"/>
      <c r="J16" s="4"/>
      <c r="K16" s="4"/>
      <c r="N16" t="s">
        <v>442</v>
      </c>
    </row>
    <row r="17" spans="1:30" ht="17.100000000000001" customHeight="1">
      <c r="D17" s="4"/>
      <c r="E17" s="4"/>
      <c r="F17" s="4"/>
      <c r="G17" s="4"/>
    </row>
    <row r="19" spans="1:30" ht="17.100000000000001" customHeight="1">
      <c r="A19" t="s">
        <v>14</v>
      </c>
      <c r="C19" t="s">
        <v>92</v>
      </c>
    </row>
    <row r="25" spans="1:30" ht="17.100000000000001" customHeight="1">
      <c r="O25" s="4" t="s">
        <v>286</v>
      </c>
      <c r="P25" s="4"/>
      <c r="Q25" s="4"/>
      <c r="R25" s="4" t="s">
        <v>258</v>
      </c>
      <c r="S25" s="4"/>
      <c r="T25" s="4"/>
      <c r="U25" s="4" t="s">
        <v>329</v>
      </c>
      <c r="W25" s="4"/>
    </row>
    <row r="26" spans="1:30" ht="17.100000000000001" customHeight="1">
      <c r="O26" s="4" t="s">
        <v>679</v>
      </c>
      <c r="P26" s="4" t="s">
        <v>259</v>
      </c>
      <c r="Q26" s="4"/>
      <c r="R26" s="4"/>
      <c r="S26" s="4"/>
      <c r="T26" s="4"/>
      <c r="U26" s="4"/>
      <c r="W26" s="4"/>
    </row>
    <row r="27" spans="1:30" ht="37.5" customHeight="1">
      <c r="O27" s="4"/>
      <c r="P27" t="s">
        <v>680</v>
      </c>
      <c r="Q27" t="s">
        <v>5</v>
      </c>
      <c r="R27" t="s">
        <v>262</v>
      </c>
      <c r="S27" s="4" t="s">
        <v>261</v>
      </c>
      <c r="T27" s="4"/>
      <c r="U27" s="4"/>
      <c r="W27" s="4"/>
    </row>
    <row r="28" spans="1:30" ht="17.100000000000001" customHeight="1">
      <c r="M28" t="s">
        <v>181</v>
      </c>
      <c r="O28" s="4"/>
      <c r="P28" s="4"/>
      <c r="Q28" s="4"/>
      <c r="R28" s="4"/>
      <c r="S28" s="4"/>
      <c r="T28" s="4"/>
      <c r="U28" s="4"/>
    </row>
    <row r="29" spans="1:30" ht="15">
      <c r="A29" s="4">
        <v>1</v>
      </c>
      <c r="L29">
        <f>mergeValue(A29)</f>
        <v>1</v>
      </c>
      <c r="M29" t="s">
        <v>22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t="s">
        <v>525</v>
      </c>
    </row>
    <row r="30" spans="1:30" ht="15">
      <c r="A30" s="4"/>
      <c r="B30" s="4">
        <v>1</v>
      </c>
      <c r="L30" t="str">
        <f>mergeValue(A30) &amp;"."&amp; mergeValue(B30)</f>
        <v>1.1</v>
      </c>
      <c r="M30" t="s">
        <v>17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t="s">
        <v>526</v>
      </c>
    </row>
    <row r="31" spans="1:30" ht="15">
      <c r="A31" s="4"/>
      <c r="B31" s="4"/>
      <c r="C31" s="4">
        <v>1</v>
      </c>
      <c r="L31" t="str">
        <f>mergeValue(A31) &amp;"."&amp; mergeValue(B31)&amp;"."&amp; mergeValue(C31)</f>
        <v>1.1.1</v>
      </c>
      <c r="M31" t="s">
        <v>387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t="s">
        <v>662</v>
      </c>
    </row>
    <row r="32" spans="1:30" ht="15">
      <c r="A32" s="4"/>
      <c r="B32" s="4"/>
      <c r="C32" s="4"/>
      <c r="D32" s="4">
        <v>1</v>
      </c>
      <c r="I32" s="4"/>
      <c r="L32" t="str">
        <f>mergeValue(A32) &amp;"."&amp; mergeValue(B32)&amp;"."&amp; mergeValue(C32)&amp;"."&amp; mergeValue(D32)</f>
        <v>1.1.1.1</v>
      </c>
      <c r="M32" t="s">
        <v>411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t="s">
        <v>663</v>
      </c>
    </row>
    <row r="33" spans="1:33" ht="33.75" customHeight="1">
      <c r="A33" s="4"/>
      <c r="B33" s="4"/>
      <c r="C33" s="4"/>
      <c r="D33" s="4"/>
      <c r="E33" s="4">
        <v>1</v>
      </c>
      <c r="I33" s="4"/>
      <c r="J33" s="4"/>
      <c r="L33" t="str">
        <f>mergeValue(A33) &amp;"."&amp; mergeValue(B33)&amp;"."&amp; mergeValue(C33)&amp;"."&amp; mergeValue(D33)&amp;"."&amp; mergeValue(E33)</f>
        <v>1.1.1.1.1</v>
      </c>
      <c r="M33" t="s">
        <v>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t="s">
        <v>527</v>
      </c>
      <c r="AF33" t="str">
        <f>strCheckUnique(AG33:AG36)</f>
        <v/>
      </c>
    </row>
    <row r="34" spans="1:33" ht="66" customHeight="1">
      <c r="A34" s="4"/>
      <c r="B34" s="4"/>
      <c r="C34" s="4"/>
      <c r="D34" s="4"/>
      <c r="E34" s="4"/>
      <c r="F34">
        <v>1</v>
      </c>
      <c r="I34" s="4"/>
      <c r="J34" s="4"/>
      <c r="L34" t="str">
        <f>mergeValue(A34) &amp;"."&amp; mergeValue(B34)&amp;"."&amp; mergeValue(C34)&amp;"."&amp; mergeValue(D34)&amp;"."&amp; mergeValue(E34)&amp;"."&amp; mergeValue(F34)</f>
        <v>1.1.1.1.1.1</v>
      </c>
      <c r="N34" s="4"/>
      <c r="R34" s="4"/>
      <c r="S34" s="4" t="s">
        <v>84</v>
      </c>
      <c r="T34" s="4"/>
      <c r="U34" s="4" t="s">
        <v>84</v>
      </c>
      <c r="Y34" s="4"/>
      <c r="Z34" s="4" t="s">
        <v>84</v>
      </c>
      <c r="AA34" s="4"/>
      <c r="AB34" s="4" t="s">
        <v>85</v>
      </c>
      <c r="AD34" s="4" t="s">
        <v>528</v>
      </c>
      <c r="AE34" t="str">
        <f>strCheckDate(O35:AC35)</f>
        <v/>
      </c>
      <c r="AG34" t="str">
        <f>IF(M34="","",M34 )</f>
        <v/>
      </c>
    </row>
    <row r="35" spans="1:33" ht="14.25" hidden="1" customHeight="1">
      <c r="A35" s="4"/>
      <c r="B35" s="4"/>
      <c r="C35" s="4"/>
      <c r="D35" s="4"/>
      <c r="E35" s="4"/>
      <c r="I35" s="4"/>
      <c r="J35" s="4"/>
      <c r="N35" s="4"/>
      <c r="Q35" t="str">
        <f>R34 &amp; "-" &amp; T34</f>
        <v>-</v>
      </c>
      <c r="R35" s="4"/>
      <c r="S35" s="4"/>
      <c r="T35" s="4"/>
      <c r="U35" s="4"/>
      <c r="X35" t="str">
        <f>Y34 &amp; "-" &amp; AA34</f>
        <v>-</v>
      </c>
      <c r="Y35" s="4"/>
      <c r="Z35" s="4"/>
      <c r="AA35" s="4"/>
      <c r="AB35" s="4"/>
      <c r="AD35" s="4"/>
    </row>
    <row r="36" spans="1:33" ht="15" customHeight="1">
      <c r="A36" s="4"/>
      <c r="B36" s="4"/>
      <c r="C36" s="4"/>
      <c r="D36" s="4"/>
      <c r="E36" s="4"/>
      <c r="I36" s="4"/>
      <c r="J36" s="4"/>
      <c r="M36" t="s">
        <v>412</v>
      </c>
      <c r="AD36" s="4"/>
    </row>
    <row r="37" spans="1:33" ht="15" customHeight="1">
      <c r="A37" s="4"/>
      <c r="B37" s="4"/>
      <c r="C37" s="4"/>
      <c r="D37" s="4"/>
      <c r="I37" s="4"/>
      <c r="M37" t="s">
        <v>12</v>
      </c>
    </row>
    <row r="38" spans="1:33" ht="15" customHeight="1">
      <c r="A38" s="4"/>
      <c r="B38" s="4"/>
      <c r="C38" s="4"/>
      <c r="M38" t="s">
        <v>413</v>
      </c>
    </row>
    <row r="39" spans="1:33" ht="15" customHeight="1">
      <c r="A39" s="4"/>
      <c r="B39" s="4"/>
      <c r="M39" t="s">
        <v>388</v>
      </c>
    </row>
    <row r="40" spans="1:33" ht="15" customHeight="1">
      <c r="A40" s="4"/>
      <c r="M40" t="s">
        <v>20</v>
      </c>
    </row>
    <row r="41" spans="1:33" ht="15" customHeight="1">
      <c r="M41" t="s">
        <v>297</v>
      </c>
    </row>
    <row r="42" spans="1:33" ht="18.75" customHeight="1"/>
    <row r="43" spans="1:33" ht="17.100000000000001" customHeight="1">
      <c r="A43" t="s">
        <v>14</v>
      </c>
      <c r="C43" t="s">
        <v>51</v>
      </c>
    </row>
    <row r="45" spans="1:33" ht="15">
      <c r="A45" s="4">
        <v>1</v>
      </c>
      <c r="L45">
        <f>mergeValue(A45)</f>
        <v>1</v>
      </c>
      <c r="M45" t="s">
        <v>22</v>
      </c>
      <c r="O45" s="4"/>
      <c r="P45" s="4"/>
      <c r="Q45" s="4"/>
      <c r="R45" s="4"/>
      <c r="S45" s="4"/>
      <c r="T45" s="4"/>
      <c r="U45" s="4"/>
      <c r="V45" s="4"/>
      <c r="W45" t="s">
        <v>525</v>
      </c>
    </row>
    <row r="46" spans="1:33" ht="15">
      <c r="A46" s="4"/>
      <c r="B46" s="4">
        <v>1</v>
      </c>
      <c r="L46" t="str">
        <f>mergeValue(A46) &amp;"."&amp; mergeValue(B46)</f>
        <v>1.1</v>
      </c>
      <c r="M46" t="s">
        <v>17</v>
      </c>
      <c r="O46" s="4"/>
      <c r="P46" s="4"/>
      <c r="Q46" s="4"/>
      <c r="R46" s="4"/>
      <c r="S46" s="4"/>
      <c r="T46" s="4"/>
      <c r="U46" s="4"/>
      <c r="V46" s="4"/>
      <c r="W46" t="s">
        <v>526</v>
      </c>
    </row>
    <row r="47" spans="1:33" ht="15">
      <c r="A47" s="4"/>
      <c r="B47" s="4"/>
      <c r="C47" s="4">
        <v>1</v>
      </c>
      <c r="L47" t="str">
        <f>mergeValue(A47) &amp;"."&amp; mergeValue(B47)&amp;"."&amp; mergeValue(C47)</f>
        <v>1.1.1</v>
      </c>
      <c r="M47" t="s">
        <v>387</v>
      </c>
      <c r="O47" s="4"/>
      <c r="P47" s="4"/>
      <c r="Q47" s="4"/>
      <c r="R47" s="4"/>
      <c r="S47" s="4"/>
      <c r="T47" s="4"/>
      <c r="U47" s="4"/>
      <c r="V47" s="4"/>
      <c r="W47" t="s">
        <v>662</v>
      </c>
    </row>
    <row r="48" spans="1:33" ht="15">
      <c r="A48" s="4"/>
      <c r="B48" s="4"/>
      <c r="C48" s="4"/>
      <c r="D48" s="4">
        <v>1</v>
      </c>
      <c r="I48" s="4"/>
      <c r="L48" t="str">
        <f>mergeValue(A48) &amp;"."&amp; mergeValue(B48)&amp;"."&amp; mergeValue(C48)&amp;"."&amp; mergeValue(D48)</f>
        <v>1.1.1.1</v>
      </c>
      <c r="M48" t="s">
        <v>411</v>
      </c>
      <c r="O48" s="4"/>
      <c r="P48" s="4"/>
      <c r="Q48" s="4"/>
      <c r="R48" s="4"/>
      <c r="S48" s="4"/>
      <c r="T48" s="4"/>
      <c r="U48" s="4"/>
      <c r="V48" s="4"/>
      <c r="W48" t="s">
        <v>663</v>
      </c>
    </row>
    <row r="49" spans="1:26" ht="15">
      <c r="A49" s="4"/>
      <c r="B49" s="4"/>
      <c r="C49" s="4"/>
      <c r="D49" s="4"/>
      <c r="E49" s="4">
        <v>1</v>
      </c>
      <c r="I49" s="4"/>
      <c r="J49" s="4"/>
      <c r="L49" t="str">
        <f>mergeValue(A49) &amp;"."&amp; mergeValue(B49)&amp;"."&amp; mergeValue(C49)&amp;"."&amp; mergeValue(D49)&amp;"."&amp; mergeValue(E49)</f>
        <v>1.1.1.1.1</v>
      </c>
      <c r="M49" t="s">
        <v>9</v>
      </c>
      <c r="O49" s="4"/>
      <c r="P49" s="4"/>
      <c r="Q49" s="4"/>
      <c r="R49" s="4"/>
      <c r="S49" s="4"/>
      <c r="T49" s="4"/>
      <c r="U49" s="4"/>
      <c r="V49" s="4"/>
      <c r="W49" t="s">
        <v>527</v>
      </c>
      <c r="Y49" t="str">
        <f>strCheckUnique(Z49:Z52)</f>
        <v/>
      </c>
    </row>
    <row r="50" spans="1:26" ht="66" customHeight="1">
      <c r="A50" s="4"/>
      <c r="B50" s="4"/>
      <c r="C50" s="4"/>
      <c r="D50" s="4"/>
      <c r="E50" s="4"/>
      <c r="F50">
        <v>1</v>
      </c>
      <c r="I50" s="4"/>
      <c r="J50" s="4"/>
      <c r="L50" t="str">
        <f>mergeValue(A50) &amp;"."&amp; mergeValue(B50)&amp;"."&amp; mergeValue(C50)&amp;"."&amp; mergeValue(D50)&amp;"."&amp; mergeValue(E50)&amp;"."&amp; mergeValue(F50)</f>
        <v>1.1.1.1.1.1</v>
      </c>
      <c r="N50" s="4"/>
      <c r="R50" s="4"/>
      <c r="S50" s="4" t="s">
        <v>84</v>
      </c>
      <c r="T50" s="4"/>
      <c r="U50" s="4" t="s">
        <v>85</v>
      </c>
      <c r="W50" s="4" t="s">
        <v>528</v>
      </c>
      <c r="X50" t="str">
        <f>strCheckDate(O51:V51)</f>
        <v/>
      </c>
      <c r="Z50" t="str">
        <f>IF(M50="","",M50 )</f>
        <v/>
      </c>
    </row>
    <row r="51" spans="1:26" ht="14.25" hidden="1" customHeight="1">
      <c r="A51" s="4"/>
      <c r="B51" s="4"/>
      <c r="C51" s="4"/>
      <c r="D51" s="4"/>
      <c r="E51" s="4"/>
      <c r="I51" s="4"/>
      <c r="J51" s="4"/>
      <c r="N51" s="4"/>
      <c r="Q51" t="str">
        <f>R50 &amp; "-" &amp; T50</f>
        <v>-</v>
      </c>
      <c r="R51" s="4"/>
      <c r="S51" s="4"/>
      <c r="T51" s="4"/>
      <c r="U51" s="4"/>
      <c r="W51" s="4"/>
    </row>
    <row r="52" spans="1:26" ht="15" customHeight="1">
      <c r="A52" s="4"/>
      <c r="B52" s="4"/>
      <c r="C52" s="4"/>
      <c r="D52" s="4"/>
      <c r="E52" s="4"/>
      <c r="I52" s="4"/>
      <c r="J52" s="4"/>
      <c r="M52" t="s">
        <v>412</v>
      </c>
      <c r="W52" s="4"/>
    </row>
    <row r="53" spans="1:26" ht="15" customHeight="1">
      <c r="A53" s="4"/>
      <c r="B53" s="4"/>
      <c r="C53" s="4"/>
      <c r="D53" s="4"/>
      <c r="I53" s="4"/>
      <c r="M53" t="s">
        <v>12</v>
      </c>
    </row>
    <row r="54" spans="1:26" ht="15" customHeight="1">
      <c r="A54" s="4"/>
      <c r="B54" s="4"/>
      <c r="C54" s="4"/>
      <c r="M54" t="s">
        <v>413</v>
      </c>
    </row>
    <row r="55" spans="1:26" ht="15" customHeight="1">
      <c r="A55" s="4"/>
      <c r="B55" s="4"/>
      <c r="M55" t="s">
        <v>388</v>
      </c>
    </row>
    <row r="56" spans="1:26" ht="15" customHeight="1">
      <c r="A56" s="4"/>
      <c r="M56" t="s">
        <v>20</v>
      </c>
    </row>
    <row r="57" spans="1:26" ht="15" customHeight="1">
      <c r="M57" t="s">
        <v>297</v>
      </c>
    </row>
    <row r="58" spans="1:26" ht="18.75" customHeight="1"/>
    <row r="59" spans="1:26" ht="17.100000000000001" customHeight="1">
      <c r="A59" t="s">
        <v>14</v>
      </c>
      <c r="C59" t="s">
        <v>52</v>
      </c>
    </row>
    <row r="61" spans="1:26" ht="15">
      <c r="A61" s="4">
        <v>1</v>
      </c>
      <c r="L61">
        <f>mergeValue(A61)</f>
        <v>1</v>
      </c>
      <c r="M61" t="s">
        <v>22</v>
      </c>
      <c r="O61" s="4"/>
      <c r="P61" s="4"/>
      <c r="Q61" s="4"/>
      <c r="R61" s="4"/>
      <c r="S61" s="4"/>
      <c r="T61" s="4"/>
      <c r="U61" s="4"/>
      <c r="V61" s="4"/>
      <c r="W61" t="s">
        <v>525</v>
      </c>
    </row>
    <row r="62" spans="1:26" ht="15">
      <c r="A62" s="4"/>
      <c r="B62" s="4">
        <v>1</v>
      </c>
      <c r="L62" t="str">
        <f>mergeValue(A62) &amp;"."&amp; mergeValue(B62)</f>
        <v>1.1</v>
      </c>
      <c r="M62" t="s">
        <v>17</v>
      </c>
      <c r="O62" s="4"/>
      <c r="P62" s="4"/>
      <c r="Q62" s="4"/>
      <c r="R62" s="4"/>
      <c r="S62" s="4"/>
      <c r="T62" s="4"/>
      <c r="U62" s="4"/>
      <c r="V62" s="4"/>
      <c r="W62" t="s">
        <v>526</v>
      </c>
    </row>
    <row r="63" spans="1:26" ht="15">
      <c r="A63" s="4"/>
      <c r="B63" s="4"/>
      <c r="C63" s="4">
        <v>1</v>
      </c>
      <c r="L63" t="str">
        <f>mergeValue(A63) &amp;"."&amp; mergeValue(B63)&amp;"."&amp; mergeValue(C63)</f>
        <v>1.1.1</v>
      </c>
      <c r="M63" t="s">
        <v>387</v>
      </c>
      <c r="O63" s="4"/>
      <c r="P63" s="4"/>
      <c r="Q63" s="4"/>
      <c r="R63" s="4"/>
      <c r="S63" s="4"/>
      <c r="T63" s="4"/>
      <c r="U63" s="4"/>
      <c r="V63" s="4"/>
      <c r="W63" t="s">
        <v>662</v>
      </c>
    </row>
    <row r="64" spans="1:26" ht="15">
      <c r="A64" s="4"/>
      <c r="B64" s="4"/>
      <c r="C64" s="4"/>
      <c r="D64" s="4">
        <v>1</v>
      </c>
      <c r="I64" s="4"/>
      <c r="L64" t="str">
        <f>mergeValue(A64) &amp;"."&amp; mergeValue(B64)&amp;"."&amp; mergeValue(C64)&amp;"."&amp; mergeValue(D64)</f>
        <v>1.1.1.1</v>
      </c>
      <c r="M64" t="s">
        <v>411</v>
      </c>
      <c r="O64" s="4"/>
      <c r="P64" s="4"/>
      <c r="Q64" s="4"/>
      <c r="R64" s="4"/>
      <c r="S64" s="4"/>
      <c r="T64" s="4"/>
      <c r="U64" s="4"/>
      <c r="V64" s="4"/>
      <c r="W64" t="s">
        <v>663</v>
      </c>
    </row>
    <row r="65" spans="1:30" ht="15">
      <c r="A65" s="4"/>
      <c r="B65" s="4"/>
      <c r="C65" s="4"/>
      <c r="D65" s="4"/>
      <c r="E65" s="4">
        <v>1</v>
      </c>
      <c r="I65" s="4"/>
      <c r="J65" s="4"/>
      <c r="L65" t="str">
        <f>mergeValue(A65) &amp;"."&amp; mergeValue(B65)&amp;"."&amp; mergeValue(C65)&amp;"."&amp; mergeValue(D65)&amp;"."&amp; mergeValue(E65)</f>
        <v>1.1.1.1.1</v>
      </c>
      <c r="M65" t="s">
        <v>9</v>
      </c>
      <c r="O65" s="4"/>
      <c r="P65" s="4"/>
      <c r="Q65" s="4"/>
      <c r="R65" s="4"/>
      <c r="S65" s="4"/>
      <c r="T65" s="4"/>
      <c r="U65" s="4"/>
      <c r="V65" s="4"/>
      <c r="W65" t="s">
        <v>527</v>
      </c>
      <c r="Y65" t="str">
        <f>strCheckUnique(Z65:Z68)</f>
        <v/>
      </c>
    </row>
    <row r="66" spans="1:30" ht="66" customHeight="1">
      <c r="A66" s="4"/>
      <c r="B66" s="4"/>
      <c r="C66" s="4"/>
      <c r="D66" s="4"/>
      <c r="E66" s="4"/>
      <c r="F66">
        <v>1</v>
      </c>
      <c r="I66" s="4"/>
      <c r="J66" s="4"/>
      <c r="L66" t="str">
        <f>mergeValue(A66) &amp;"."&amp; mergeValue(B66)&amp;"."&amp; mergeValue(C66)&amp;"."&amp; mergeValue(D66)&amp;"."&amp; mergeValue(E66)&amp;"."&amp; mergeValue(F66)</f>
        <v>1.1.1.1.1.1</v>
      </c>
      <c r="N66" s="4"/>
      <c r="R66" s="4"/>
      <c r="S66" s="4" t="s">
        <v>84</v>
      </c>
      <c r="T66" s="4"/>
      <c r="U66" s="4" t="s">
        <v>85</v>
      </c>
      <c r="W66" s="4" t="s">
        <v>528</v>
      </c>
      <c r="X66" t="str">
        <f>strCheckDate(O67:V67)</f>
        <v/>
      </c>
      <c r="Z66" t="str">
        <f>IF(M66="","",M66 )</f>
        <v/>
      </c>
    </row>
    <row r="67" spans="1:30" ht="14.25" hidden="1" customHeight="1">
      <c r="A67" s="4"/>
      <c r="B67" s="4"/>
      <c r="C67" s="4"/>
      <c r="D67" s="4"/>
      <c r="E67" s="4"/>
      <c r="I67" s="4"/>
      <c r="J67" s="4"/>
      <c r="N67" s="4"/>
      <c r="Q67" t="str">
        <f>R66 &amp; "-" &amp; T66</f>
        <v>-</v>
      </c>
      <c r="R67" s="4"/>
      <c r="S67" s="4"/>
      <c r="T67" s="4"/>
      <c r="U67" s="4"/>
      <c r="W67" s="4"/>
    </row>
    <row r="68" spans="1:30" ht="15" customHeight="1">
      <c r="A68" s="4"/>
      <c r="B68" s="4"/>
      <c r="C68" s="4"/>
      <c r="D68" s="4"/>
      <c r="E68" s="4"/>
      <c r="I68" s="4"/>
      <c r="J68" s="4"/>
      <c r="M68" t="s">
        <v>412</v>
      </c>
      <c r="W68" s="4"/>
    </row>
    <row r="69" spans="1:30" ht="15">
      <c r="A69" s="4"/>
      <c r="B69" s="4"/>
      <c r="C69" s="4"/>
      <c r="D69" s="4"/>
      <c r="I69" s="4"/>
      <c r="M69" t="s">
        <v>12</v>
      </c>
    </row>
    <row r="70" spans="1:30" ht="15">
      <c r="A70" s="4"/>
      <c r="B70" s="4"/>
      <c r="C70" s="4"/>
      <c r="M70" t="s">
        <v>413</v>
      </c>
    </row>
    <row r="71" spans="1:30" ht="15">
      <c r="A71" s="4"/>
      <c r="B71" s="4"/>
      <c r="M71" t="s">
        <v>388</v>
      </c>
    </row>
    <row r="72" spans="1:30" ht="15">
      <c r="A72" s="4"/>
      <c r="M72" t="s">
        <v>20</v>
      </c>
    </row>
    <row r="73" spans="1:30" ht="15">
      <c r="M73" t="s">
        <v>297</v>
      </c>
    </row>
    <row r="74" spans="1:30" ht="18.75" customHeight="1"/>
    <row r="75" spans="1:30" ht="17.100000000000001" customHeight="1">
      <c r="A75" t="s">
        <v>14</v>
      </c>
      <c r="C75" t="s">
        <v>53</v>
      </c>
    </row>
    <row r="77" spans="1:30" ht="15">
      <c r="A77" s="4">
        <v>1</v>
      </c>
      <c r="L77">
        <f>mergeValue(A77)</f>
        <v>1</v>
      </c>
      <c r="M77" t="s">
        <v>22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t="s">
        <v>525</v>
      </c>
    </row>
    <row r="78" spans="1:30" ht="15">
      <c r="A78" s="4"/>
      <c r="B78" s="4">
        <v>1</v>
      </c>
      <c r="L78" t="str">
        <f>mergeValue(A78) &amp;"."&amp; mergeValue(B78)</f>
        <v>1.1</v>
      </c>
      <c r="M78" t="s">
        <v>17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t="s">
        <v>526</v>
      </c>
    </row>
    <row r="79" spans="1:30" ht="15">
      <c r="A79" s="4"/>
      <c r="B79" s="4"/>
      <c r="C79" s="4">
        <v>1</v>
      </c>
      <c r="L79" t="str">
        <f>mergeValue(A79) &amp;"."&amp; mergeValue(B79)&amp;"."&amp; mergeValue(C79)</f>
        <v>1.1.1</v>
      </c>
      <c r="M79" t="s">
        <v>387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t="s">
        <v>662</v>
      </c>
    </row>
    <row r="80" spans="1:30" ht="15">
      <c r="A80" s="4"/>
      <c r="B80" s="4"/>
      <c r="C80" s="4"/>
      <c r="D80" s="4">
        <v>1</v>
      </c>
      <c r="I80" s="4"/>
      <c r="L80" t="str">
        <f>mergeValue(A80) &amp;"."&amp; mergeValue(B80)&amp;"."&amp; mergeValue(C80)&amp;"."&amp; mergeValue(D80)</f>
        <v>1.1.1.1</v>
      </c>
      <c r="M80" t="s">
        <v>411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t="s">
        <v>663</v>
      </c>
    </row>
    <row r="81" spans="1:33" ht="15">
      <c r="A81" s="4"/>
      <c r="B81" s="4"/>
      <c r="C81" s="4"/>
      <c r="D81" s="4"/>
      <c r="E81" s="4">
        <v>1</v>
      </c>
      <c r="I81" s="4"/>
      <c r="J81" s="4"/>
      <c r="L81" t="str">
        <f>mergeValue(A81) &amp;"."&amp; mergeValue(B81)&amp;"."&amp; mergeValue(C81)&amp;"."&amp; mergeValue(D81)&amp;"."&amp; mergeValue(E81)</f>
        <v>1.1.1.1.1</v>
      </c>
      <c r="M81" t="s">
        <v>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t="s">
        <v>527</v>
      </c>
      <c r="AF81" t="str">
        <f>strCheckUnique(AG81:AG84)</f>
        <v/>
      </c>
    </row>
    <row r="82" spans="1:33" ht="66" customHeight="1">
      <c r="A82" s="4"/>
      <c r="B82" s="4"/>
      <c r="C82" s="4"/>
      <c r="D82" s="4"/>
      <c r="E82" s="4"/>
      <c r="F82">
        <v>1</v>
      </c>
      <c r="I82" s="4"/>
      <c r="J82" s="4"/>
      <c r="L82" t="str">
        <f>mergeValue(A82) &amp;"."&amp; mergeValue(B82)&amp;"."&amp; mergeValue(C82)&amp;"."&amp; mergeValue(D82)&amp;"."&amp; mergeValue(E82)&amp;"."&amp; mergeValue(F82)</f>
        <v>1.1.1.1.1.1</v>
      </c>
      <c r="R82" s="4"/>
      <c r="S82" s="4" t="s">
        <v>84</v>
      </c>
      <c r="T82" s="4"/>
      <c r="U82" s="4" t="s">
        <v>84</v>
      </c>
      <c r="Y82" s="4"/>
      <c r="Z82" s="4" t="s">
        <v>84</v>
      </c>
      <c r="AA82" s="4"/>
      <c r="AB82" s="4" t="s">
        <v>85</v>
      </c>
      <c r="AD82" s="4" t="s">
        <v>528</v>
      </c>
      <c r="AE82" t="str">
        <f>strCheckDate(O83:AC83)</f>
        <v/>
      </c>
      <c r="AG82" t="str">
        <f>IF(M82="","",M82 )</f>
        <v/>
      </c>
    </row>
    <row r="83" spans="1:33" ht="14.25" hidden="1" customHeight="1">
      <c r="A83" s="4"/>
      <c r="B83" s="4"/>
      <c r="C83" s="4"/>
      <c r="D83" s="4"/>
      <c r="E83" s="4"/>
      <c r="I83" s="4"/>
      <c r="J83" s="4"/>
      <c r="Q83" t="str">
        <f>R82 &amp; "-" &amp; T82</f>
        <v>-</v>
      </c>
      <c r="R83" s="4"/>
      <c r="S83" s="4"/>
      <c r="T83" s="4"/>
      <c r="U83" s="4"/>
      <c r="X83" t="str">
        <f>Y82 &amp; "-" &amp; AA82</f>
        <v>-</v>
      </c>
      <c r="Y83" s="4"/>
      <c r="Z83" s="4"/>
      <c r="AA83" s="4"/>
      <c r="AB83" s="4"/>
      <c r="AD83" s="4"/>
    </row>
    <row r="84" spans="1:33" ht="15" customHeight="1">
      <c r="A84" s="4"/>
      <c r="B84" s="4"/>
      <c r="C84" s="4"/>
      <c r="D84" s="4"/>
      <c r="E84" s="4"/>
      <c r="I84" s="4"/>
      <c r="J84" s="4"/>
      <c r="M84" t="s">
        <v>412</v>
      </c>
      <c r="AD84" s="4"/>
    </row>
    <row r="85" spans="1:33" ht="15">
      <c r="A85" s="4"/>
      <c r="B85" s="4"/>
      <c r="C85" s="4"/>
      <c r="D85" s="4"/>
      <c r="I85" s="4"/>
      <c r="M85" t="s">
        <v>12</v>
      </c>
    </row>
    <row r="86" spans="1:33" ht="15">
      <c r="A86" s="4"/>
      <c r="B86" s="4"/>
      <c r="C86" s="4"/>
      <c r="M86" t="s">
        <v>413</v>
      </c>
    </row>
    <row r="87" spans="1:33" ht="15">
      <c r="A87" s="4"/>
      <c r="B87" s="4"/>
      <c r="M87" t="s">
        <v>388</v>
      </c>
    </row>
    <row r="88" spans="1:33" ht="15">
      <c r="A88" s="4"/>
      <c r="M88" t="s">
        <v>20</v>
      </c>
    </row>
    <row r="89" spans="1:33" ht="15">
      <c r="M89" t="s">
        <v>297</v>
      </c>
    </row>
    <row r="90" spans="1:33" ht="17.100000000000001" hidden="1" customHeight="1">
      <c r="G90" t="s">
        <v>14</v>
      </c>
      <c r="I90" t="s">
        <v>68</v>
      </c>
    </row>
    <row r="91" spans="1:33" ht="17.100000000000001" hidden="1" customHeight="1"/>
    <row r="92" spans="1:33" ht="16.5" hidden="1" customHeight="1">
      <c r="L92" t="s">
        <v>92</v>
      </c>
      <c r="M92" t="s">
        <v>22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33" ht="15" hidden="1" customHeight="1">
      <c r="L93" t="s">
        <v>283</v>
      </c>
      <c r="M93" t="s">
        <v>17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33" ht="15" hidden="1" customHeight="1">
      <c r="L94" t="s">
        <v>7</v>
      </c>
      <c r="M94" t="s">
        <v>6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33" ht="15" hidden="1" customHeight="1">
      <c r="L95" t="s">
        <v>10</v>
      </c>
      <c r="M95" t="s">
        <v>24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33" ht="0.2" hidden="1" customHeight="1"/>
    <row r="97" spans="7:32" ht="15" hidden="1" customHeight="1">
      <c r="I97" s="4"/>
      <c r="L97" t="s">
        <v>21</v>
      </c>
      <c r="M97" t="s">
        <v>9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D97" t="str">
        <f>strCheckUnique(AE97:AE103)</f>
        <v/>
      </c>
    </row>
    <row r="98" spans="7:32" ht="15" hidden="1" customHeight="1">
      <c r="H98">
        <v>1</v>
      </c>
      <c r="I98" s="4"/>
      <c r="J98" s="4"/>
      <c r="V98" t="str">
        <f>W98 &amp; "-" &amp; Y98</f>
        <v>-</v>
      </c>
      <c r="W98" s="4"/>
      <c r="X98" s="4" t="s">
        <v>84</v>
      </c>
      <c r="Y98" s="4"/>
      <c r="Z98" s="4" t="s">
        <v>85</v>
      </c>
      <c r="AC98" t="str">
        <f>strCheckDate(O98:AA98)</f>
        <v/>
      </c>
      <c r="AE98" t="str">
        <f>IF(M98="","",M98 )</f>
        <v/>
      </c>
    </row>
    <row r="99" spans="7:32" ht="0.2" hidden="1" customHeight="1">
      <c r="I99" s="4"/>
      <c r="J99" s="4"/>
      <c r="W99" s="4"/>
      <c r="X99" s="4"/>
      <c r="Y99" s="4"/>
      <c r="Z99" s="4"/>
      <c r="AF99">
        <f ca="1">OFFSET(AF99,-1,0)</f>
        <v>0</v>
      </c>
    </row>
    <row r="100" spans="7:32" ht="15" hidden="1" customHeight="1">
      <c r="I100" s="4"/>
      <c r="J100" s="4"/>
      <c r="V100" t="str">
        <f>W100 &amp; "-" &amp; Y100</f>
        <v>-</v>
      </c>
      <c r="W100" s="4"/>
      <c r="X100" s="4" t="s">
        <v>84</v>
      </c>
      <c r="Y100" s="4"/>
      <c r="Z100" s="4" t="s">
        <v>85</v>
      </c>
      <c r="AC100" t="str">
        <f>strCheckDate(O100:AA100)</f>
        <v/>
      </c>
    </row>
    <row r="101" spans="7:32" ht="0.2" hidden="1" customHeight="1">
      <c r="I101" s="4"/>
      <c r="J101" s="4"/>
      <c r="W101" s="4"/>
      <c r="X101" s="4"/>
      <c r="Y101" s="4"/>
      <c r="Z101" s="4"/>
      <c r="AF101">
        <f ca="1">OFFSET(AF101,-1,0)</f>
        <v>0</v>
      </c>
    </row>
    <row r="102" spans="7:32" ht="15" hidden="1" customHeight="1">
      <c r="I102" s="4"/>
      <c r="J102" s="4"/>
      <c r="M102" t="s">
        <v>43</v>
      </c>
    </row>
    <row r="103" spans="7:32" ht="15" hidden="1" customHeight="1">
      <c r="I103" s="4"/>
      <c r="M103" t="s">
        <v>27</v>
      </c>
    </row>
    <row r="104" spans="7:32" ht="15" hidden="1" customHeight="1">
      <c r="M104" t="s">
        <v>12</v>
      </c>
    </row>
    <row r="105" spans="7:32" ht="15" hidden="1" customHeight="1"/>
    <row r="106" spans="7:32" ht="15" hidden="1" customHeight="1">
      <c r="M106" t="s">
        <v>18</v>
      </c>
    </row>
    <row r="107" spans="7:32" ht="15" hidden="1" customHeight="1">
      <c r="M107" t="s">
        <v>19</v>
      </c>
    </row>
    <row r="108" spans="7:32" ht="15" hidden="1" customHeight="1">
      <c r="M108" t="s">
        <v>20</v>
      </c>
    </row>
    <row r="109" spans="7:32" ht="15" hidden="1" customHeight="1">
      <c r="X109" t="s">
        <v>84</v>
      </c>
      <c r="Z109" t="s">
        <v>85</v>
      </c>
    </row>
    <row r="110" spans="7:32" ht="17.100000000000001" hidden="1" customHeight="1"/>
    <row r="111" spans="7:32" ht="17.100000000000001" hidden="1" customHeight="1"/>
    <row r="112" spans="7:32" ht="17.100000000000001" hidden="1" customHeight="1">
      <c r="G112" t="s">
        <v>14</v>
      </c>
      <c r="I112" t="s">
        <v>69</v>
      </c>
    </row>
    <row r="113" spans="8:26" ht="17.100000000000001" hidden="1" customHeight="1"/>
    <row r="114" spans="8:26" ht="16.5" hidden="1" customHeight="1">
      <c r="L114" t="s">
        <v>92</v>
      </c>
      <c r="M114" t="s">
        <v>22</v>
      </c>
      <c r="O114" s="4"/>
      <c r="P114" s="4"/>
      <c r="Q114" s="4"/>
      <c r="R114" s="4"/>
      <c r="S114" s="4"/>
      <c r="T114" s="4"/>
      <c r="U114" s="4"/>
      <c r="V114" s="4"/>
    </row>
    <row r="115" spans="8:26" ht="15" hidden="1" customHeight="1">
      <c r="L115" t="s">
        <v>283</v>
      </c>
      <c r="M115" t="s">
        <v>17</v>
      </c>
      <c r="O115" s="4"/>
      <c r="P115" s="4"/>
      <c r="Q115" s="4"/>
      <c r="R115" s="4"/>
      <c r="S115" s="4"/>
      <c r="T115" s="4"/>
      <c r="U115" s="4"/>
      <c r="V115" s="4"/>
    </row>
    <row r="116" spans="8:26" ht="15" hidden="1" customHeight="1">
      <c r="L116" t="s">
        <v>7</v>
      </c>
      <c r="M116" t="s">
        <v>6</v>
      </c>
      <c r="O116" s="4"/>
      <c r="P116" s="4"/>
      <c r="Q116" s="4"/>
      <c r="R116" s="4"/>
      <c r="S116" s="4"/>
      <c r="T116" s="4"/>
      <c r="U116" s="4"/>
      <c r="V116" s="4"/>
    </row>
    <row r="117" spans="8:26" ht="15" hidden="1" customHeight="1">
      <c r="L117" t="s">
        <v>10</v>
      </c>
      <c r="M117" t="s">
        <v>24</v>
      </c>
      <c r="O117" s="4"/>
      <c r="P117" s="4"/>
      <c r="Q117" s="4"/>
      <c r="R117" s="4"/>
      <c r="S117" s="4"/>
      <c r="T117" s="4"/>
      <c r="U117" s="4"/>
      <c r="V117" s="4"/>
    </row>
    <row r="118" spans="8:26" ht="24.95" hidden="1" customHeight="1">
      <c r="I118" s="4"/>
    </row>
    <row r="119" spans="8:26" ht="15" hidden="1" customHeight="1">
      <c r="I119" s="4"/>
      <c r="J119" s="4"/>
      <c r="L119" t="s">
        <v>21</v>
      </c>
      <c r="M119" t="s">
        <v>9</v>
      </c>
      <c r="O119" s="4"/>
      <c r="P119" s="4"/>
      <c r="Q119" s="4"/>
      <c r="R119" s="4"/>
      <c r="S119" s="4"/>
      <c r="T119" s="4"/>
      <c r="U119" s="4"/>
      <c r="V119" s="4"/>
      <c r="Y119" t="str">
        <f>strCheckUnique(Z119:Z122)</f>
        <v/>
      </c>
    </row>
    <row r="120" spans="8:26" ht="17.100000000000001" hidden="1" customHeight="1">
      <c r="H120">
        <v>1</v>
      </c>
      <c r="I120" s="4"/>
      <c r="J120" s="4"/>
      <c r="R120" s="4"/>
      <c r="S120" s="4" t="s">
        <v>84</v>
      </c>
      <c r="T120" s="4"/>
      <c r="U120" s="4" t="s">
        <v>85</v>
      </c>
      <c r="X120" t="str">
        <f>strCheckDate(O121:V121)</f>
        <v/>
      </c>
      <c r="Z120" t="str">
        <f>IF(M120="","",M120 )</f>
        <v/>
      </c>
    </row>
    <row r="121" spans="8:26" ht="0.2" hidden="1" customHeight="1">
      <c r="I121" s="4"/>
      <c r="J121" s="4"/>
      <c r="Q121" t="str">
        <f>R120 &amp; "-" &amp; T120</f>
        <v>-</v>
      </c>
      <c r="R121" s="4"/>
      <c r="S121" s="4"/>
      <c r="T121" s="4"/>
      <c r="U121" s="4"/>
    </row>
    <row r="122" spans="8:26" ht="15" hidden="1" customHeight="1">
      <c r="I122" s="4"/>
      <c r="J122" s="4"/>
      <c r="M122" t="s">
        <v>27</v>
      </c>
    </row>
    <row r="123" spans="8:26" ht="15" hidden="1" customHeight="1">
      <c r="I123" s="4"/>
      <c r="M123" t="s">
        <v>12</v>
      </c>
    </row>
    <row r="124" spans="8:26" ht="15" hidden="1" customHeight="1"/>
    <row r="125" spans="8:26" ht="15" hidden="1" customHeight="1">
      <c r="M125" t="s">
        <v>18</v>
      </c>
    </row>
    <row r="126" spans="8:26" ht="15" hidden="1" customHeight="1">
      <c r="M126" t="s">
        <v>19</v>
      </c>
    </row>
    <row r="127" spans="8:26" ht="15" hidden="1" customHeight="1">
      <c r="M127" t="s">
        <v>20</v>
      </c>
    </row>
    <row r="128" spans="8:26" ht="17.100000000000001" hidden="1" customHeight="1"/>
    <row r="129" spans="7:26" ht="17.100000000000001" hidden="1" customHeight="1">
      <c r="G129" t="s">
        <v>14</v>
      </c>
      <c r="I129" t="s">
        <v>181</v>
      </c>
    </row>
    <row r="130" spans="7:26" ht="17.100000000000001" hidden="1" customHeight="1"/>
    <row r="131" spans="7:26" ht="16.5" hidden="1" customHeight="1">
      <c r="L131" t="s">
        <v>92</v>
      </c>
      <c r="M131" t="s">
        <v>22</v>
      </c>
      <c r="O131" s="4"/>
      <c r="P131" s="4"/>
      <c r="Q131" s="4"/>
      <c r="R131" s="4"/>
      <c r="S131" s="4"/>
      <c r="T131" s="4"/>
      <c r="U131" s="4"/>
      <c r="V131" s="4"/>
    </row>
    <row r="132" spans="7:26" ht="15" hidden="1" customHeight="1">
      <c r="L132" t="s">
        <v>283</v>
      </c>
      <c r="M132" t="s">
        <v>17</v>
      </c>
      <c r="O132" s="4"/>
      <c r="P132" s="4"/>
      <c r="Q132" s="4"/>
      <c r="R132" s="4"/>
      <c r="S132" s="4"/>
      <c r="T132" s="4"/>
      <c r="U132" s="4"/>
      <c r="V132" s="4"/>
    </row>
    <row r="133" spans="7:26" ht="15" hidden="1" customHeight="1">
      <c r="L133" t="s">
        <v>7</v>
      </c>
      <c r="M133" t="s">
        <v>6</v>
      </c>
      <c r="O133" s="4"/>
      <c r="P133" s="4"/>
      <c r="Q133" s="4"/>
      <c r="R133" s="4"/>
      <c r="S133" s="4"/>
      <c r="T133" s="4"/>
      <c r="U133" s="4"/>
      <c r="V133" s="4"/>
    </row>
    <row r="134" spans="7:26" ht="15" hidden="1" customHeight="1">
      <c r="L134" t="s">
        <v>10</v>
      </c>
      <c r="M134" t="s">
        <v>24</v>
      </c>
      <c r="O134" s="4"/>
      <c r="P134" s="4"/>
      <c r="Q134" s="4"/>
      <c r="R134" s="4"/>
      <c r="S134" s="4"/>
      <c r="T134" s="4"/>
      <c r="U134" s="4"/>
      <c r="V134" s="4"/>
    </row>
    <row r="135" spans="7:26" ht="24.95" hidden="1" customHeight="1">
      <c r="I135" s="4"/>
    </row>
    <row r="136" spans="7:26" ht="15" hidden="1" customHeight="1">
      <c r="I136" s="4"/>
      <c r="J136" s="4"/>
      <c r="L136" t="s">
        <v>21</v>
      </c>
      <c r="M136" t="s">
        <v>9</v>
      </c>
      <c r="O136" s="4"/>
      <c r="P136" s="4"/>
      <c r="Q136" s="4"/>
      <c r="R136" s="4"/>
      <c r="S136" s="4"/>
      <c r="T136" s="4"/>
      <c r="U136" s="4"/>
      <c r="V136" s="4"/>
      <c r="Y136" t="str">
        <f>strCheckUnique(Z136:Z139)</f>
        <v/>
      </c>
    </row>
    <row r="137" spans="7:26" ht="17.100000000000001" hidden="1" customHeight="1">
      <c r="H137">
        <v>1</v>
      </c>
      <c r="I137" s="4"/>
      <c r="J137" s="4"/>
      <c r="R137" s="4"/>
      <c r="S137" s="4" t="s">
        <v>84</v>
      </c>
      <c r="T137" s="4"/>
      <c r="U137" s="4" t="s">
        <v>85</v>
      </c>
      <c r="X137" t="str">
        <f>strCheckDate(O138:V138)</f>
        <v/>
      </c>
      <c r="Z137" t="str">
        <f>IF(M137="","",M137 )</f>
        <v/>
      </c>
    </row>
    <row r="138" spans="7:26" ht="0.2" hidden="1" customHeight="1">
      <c r="I138" s="4"/>
      <c r="J138" s="4"/>
      <c r="Q138" t="str">
        <f>R137 &amp; "-" &amp; T137</f>
        <v>-</v>
      </c>
      <c r="R138" s="4"/>
      <c r="S138" s="4"/>
      <c r="T138" s="4"/>
      <c r="U138" s="4"/>
    </row>
    <row r="139" spans="7:26" ht="15" hidden="1" customHeight="1">
      <c r="I139" s="4"/>
      <c r="J139" s="4"/>
      <c r="M139" t="s">
        <v>27</v>
      </c>
    </row>
    <row r="140" spans="7:26" ht="15" hidden="1" customHeight="1">
      <c r="I140" s="4"/>
      <c r="M140" t="s">
        <v>12</v>
      </c>
    </row>
    <row r="141" spans="7:26" ht="15" hidden="1" customHeight="1"/>
    <row r="142" spans="7:26" ht="15" hidden="1" customHeight="1">
      <c r="M142" t="s">
        <v>18</v>
      </c>
    </row>
    <row r="143" spans="7:26" ht="15" hidden="1" customHeight="1">
      <c r="M143" t="s">
        <v>19</v>
      </c>
    </row>
    <row r="144" spans="7:26" ht="15" hidden="1" customHeight="1">
      <c r="M144" t="s">
        <v>20</v>
      </c>
    </row>
    <row r="145" spans="7:26" ht="17.100000000000001" hidden="1" customHeight="1"/>
    <row r="146" spans="7:26" ht="17.100000000000001" hidden="1" customHeight="1">
      <c r="G146" t="s">
        <v>14</v>
      </c>
      <c r="I146" t="s">
        <v>182</v>
      </c>
    </row>
    <row r="147" spans="7:26" ht="17.100000000000001" hidden="1" customHeight="1"/>
    <row r="148" spans="7:26" ht="16.5" hidden="1" customHeight="1">
      <c r="L148" t="s">
        <v>92</v>
      </c>
      <c r="M148" t="s">
        <v>22</v>
      </c>
      <c r="O148" s="4"/>
      <c r="P148" s="4"/>
      <c r="Q148" s="4"/>
      <c r="R148" s="4"/>
      <c r="S148" s="4"/>
      <c r="T148" s="4"/>
      <c r="U148" s="4"/>
      <c r="V148" s="4"/>
    </row>
    <row r="149" spans="7:26" ht="15" hidden="1" customHeight="1">
      <c r="L149" t="s">
        <v>283</v>
      </c>
      <c r="M149" t="s">
        <v>17</v>
      </c>
      <c r="O149" s="4"/>
      <c r="P149" s="4"/>
      <c r="Q149" s="4"/>
      <c r="R149" s="4"/>
      <c r="S149" s="4"/>
      <c r="T149" s="4"/>
      <c r="U149" s="4"/>
      <c r="V149" s="4"/>
    </row>
    <row r="150" spans="7:26" ht="15" hidden="1" customHeight="1">
      <c r="L150" t="s">
        <v>7</v>
      </c>
      <c r="M150" t="s">
        <v>6</v>
      </c>
      <c r="O150" s="4"/>
      <c r="P150" s="4"/>
      <c r="Q150" s="4"/>
      <c r="R150" s="4"/>
      <c r="S150" s="4"/>
      <c r="T150" s="4"/>
      <c r="U150" s="4"/>
      <c r="V150" s="4"/>
    </row>
    <row r="151" spans="7:26" ht="15" hidden="1" customHeight="1">
      <c r="L151" t="s">
        <v>10</v>
      </c>
      <c r="M151" t="s">
        <v>24</v>
      </c>
      <c r="O151" s="4"/>
      <c r="P151" s="4"/>
      <c r="Q151" s="4"/>
      <c r="R151" s="4"/>
      <c r="S151" s="4"/>
      <c r="T151" s="4"/>
      <c r="U151" s="4"/>
      <c r="V151" s="4"/>
    </row>
    <row r="152" spans="7:26" ht="24.95" hidden="1" customHeight="1">
      <c r="I152" s="4"/>
      <c r="L152" t="s">
        <v>11</v>
      </c>
      <c r="M152" t="s">
        <v>8</v>
      </c>
      <c r="O152" s="4"/>
      <c r="P152" s="4"/>
      <c r="Q152" s="4"/>
      <c r="R152" s="4"/>
      <c r="S152" s="4"/>
      <c r="T152" s="4"/>
      <c r="U152" s="4"/>
      <c r="V152" s="4"/>
    </row>
    <row r="153" spans="7:26" ht="15" hidden="1" customHeight="1">
      <c r="I153" s="4"/>
      <c r="J153" s="4"/>
      <c r="L153" t="s">
        <v>21</v>
      </c>
      <c r="M153" t="s">
        <v>9</v>
      </c>
      <c r="O153" s="4"/>
      <c r="P153" s="4"/>
      <c r="Q153" s="4"/>
      <c r="R153" s="4"/>
      <c r="S153" s="4"/>
      <c r="T153" s="4"/>
      <c r="U153" s="4"/>
      <c r="V153" s="4"/>
      <c r="Y153" t="str">
        <f>strCheckUnique(Z153:Z156)</f>
        <v/>
      </c>
    </row>
    <row r="154" spans="7:26" ht="15.75" hidden="1" customHeight="1">
      <c r="H154">
        <v>1</v>
      </c>
      <c r="I154" s="4"/>
      <c r="J154" s="4"/>
      <c r="R154" s="4"/>
      <c r="S154" s="4" t="s">
        <v>84</v>
      </c>
      <c r="T154" s="4"/>
      <c r="U154" s="4" t="s">
        <v>85</v>
      </c>
      <c r="X154" t="str">
        <f>strCheckDate(O155:V155)</f>
        <v/>
      </c>
      <c r="Z154" t="str">
        <f>IF(M154="","",M154 )</f>
        <v/>
      </c>
    </row>
    <row r="155" spans="7:26" ht="0.2" hidden="1" customHeight="1">
      <c r="I155" s="4"/>
      <c r="J155" s="4"/>
      <c r="Q155" t="str">
        <f>R154 &amp; "-" &amp; T154</f>
        <v>-</v>
      </c>
      <c r="R155" s="4"/>
      <c r="S155" s="4"/>
      <c r="T155" s="4"/>
      <c r="U155" s="4"/>
    </row>
    <row r="156" spans="7:26" ht="15" hidden="1" customHeight="1">
      <c r="I156" s="4"/>
      <c r="J156" s="4"/>
      <c r="M156" t="s">
        <v>27</v>
      </c>
    </row>
    <row r="157" spans="7:26" ht="15" hidden="1" customHeight="1">
      <c r="I157" s="4"/>
      <c r="M157" t="s">
        <v>12</v>
      </c>
    </row>
    <row r="158" spans="7:26" ht="15" hidden="1" customHeight="1">
      <c r="M158" t="s">
        <v>13</v>
      </c>
    </row>
    <row r="159" spans="7:26" ht="15" hidden="1" customHeight="1">
      <c r="M159" t="s">
        <v>18</v>
      </c>
    </row>
    <row r="160" spans="7:26" ht="15" hidden="1" customHeight="1">
      <c r="M160" t="s">
        <v>19</v>
      </c>
    </row>
    <row r="161" spans="1:41" ht="7.5" hidden="1" customHeight="1">
      <c r="M161" t="s">
        <v>20</v>
      </c>
    </row>
    <row r="163" spans="1:41" ht="17.100000000000001" customHeight="1">
      <c r="A163" t="s">
        <v>14</v>
      </c>
      <c r="C163" t="s">
        <v>206</v>
      </c>
    </row>
    <row r="166" spans="1:41" ht="15">
      <c r="A166" s="4">
        <v>1</v>
      </c>
      <c r="L166">
        <f>mergeValue(A166)</f>
        <v>1</v>
      </c>
      <c r="M166" t="s">
        <v>22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t="s">
        <v>525</v>
      </c>
    </row>
    <row r="167" spans="1:41" ht="15">
      <c r="A167" s="4"/>
      <c r="B167" s="4">
        <v>1</v>
      </c>
      <c r="L167" t="str">
        <f>mergeValue(A167) &amp;"."&amp; mergeValue(B167)</f>
        <v>1.1</v>
      </c>
      <c r="M167" t="s">
        <v>17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t="s">
        <v>526</v>
      </c>
    </row>
    <row r="168" spans="1:41" ht="15">
      <c r="A168" s="4"/>
      <c r="B168" s="4"/>
      <c r="C168" s="4">
        <v>1</v>
      </c>
      <c r="L168" t="str">
        <f>mergeValue(A168) &amp;"."&amp; mergeValue(B168)&amp;"."&amp; mergeValue(C168)</f>
        <v>1.1.1</v>
      </c>
      <c r="M168" t="s">
        <v>387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t="s">
        <v>662</v>
      </c>
    </row>
    <row r="169" spans="1:41" ht="20.100000000000001" customHeight="1">
      <c r="A169" s="4"/>
      <c r="B169" s="4"/>
      <c r="C169" s="4"/>
      <c r="D169" s="4">
        <v>1</v>
      </c>
      <c r="I169" s="4"/>
      <c r="J169" s="4"/>
      <c r="K169" s="4"/>
      <c r="L169" s="4" t="str">
        <f>mergeValue(A169) &amp;"."&amp; mergeValue(B169)&amp;"."&amp; mergeValue(C169)&amp;"."&amp; mergeValue(D169)</f>
        <v>1.1.1.1</v>
      </c>
      <c r="M169" s="4"/>
      <c r="N169" s="4" t="s">
        <v>84</v>
      </c>
      <c r="O169" s="4"/>
      <c r="P169" s="4" t="s">
        <v>92</v>
      </c>
      <c r="Q169" s="4"/>
      <c r="R169" s="4" t="s">
        <v>85</v>
      </c>
      <c r="S169" s="4"/>
      <c r="T169" s="4">
        <v>1</v>
      </c>
      <c r="U169" s="4"/>
      <c r="V169" s="4" t="s">
        <v>85</v>
      </c>
      <c r="W169" s="4"/>
      <c r="X169" s="4">
        <v>1</v>
      </c>
      <c r="Y169" s="4"/>
      <c r="Z169" s="4" t="s">
        <v>85</v>
      </c>
      <c r="AB169">
        <v>1</v>
      </c>
      <c r="AI169" t="s">
        <v>84</v>
      </c>
      <c r="AK169" t="s">
        <v>85</v>
      </c>
      <c r="AM169" s="4" t="s">
        <v>530</v>
      </c>
      <c r="AN169" t="str">
        <f>strCheckDateOnDP(AD169:AL169,List06_9_DP)</f>
        <v/>
      </c>
      <c r="AO169" t="str">
        <f>IF(AND(COUNTIF(AP165:AP165,AP169)&gt;1,AP169&lt;&gt;""),"ErrUnique:HasDoubleConn","")</f>
        <v/>
      </c>
    </row>
    <row r="170" spans="1:41" ht="20.100000000000001" customHeight="1">
      <c r="A170" s="4"/>
      <c r="B170" s="4"/>
      <c r="C170" s="4"/>
      <c r="D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G170" t="str">
        <f>AH169 &amp; "-" &amp; AJ169</f>
        <v>-</v>
      </c>
      <c r="AK170" t="s">
        <v>85</v>
      </c>
      <c r="AM170" s="4"/>
    </row>
    <row r="171" spans="1:41" ht="20.100000000000001" customHeight="1">
      <c r="A171" s="4"/>
      <c r="B171" s="4"/>
      <c r="C171" s="4"/>
      <c r="D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AM171" s="4"/>
    </row>
    <row r="172" spans="1:41" ht="20.100000000000001" customHeight="1">
      <c r="A172" s="4"/>
      <c r="B172" s="4"/>
      <c r="C172" s="4"/>
      <c r="D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AM172" s="4"/>
    </row>
    <row r="173" spans="1:41" ht="20.100000000000001" customHeight="1">
      <c r="A173" s="4"/>
      <c r="B173" s="4"/>
      <c r="C173" s="4"/>
      <c r="D173" s="4"/>
      <c r="I173" s="4"/>
      <c r="J173" s="4"/>
      <c r="K173" s="4"/>
      <c r="L173" s="4"/>
      <c r="M173" s="4"/>
      <c r="N173" s="4"/>
      <c r="Q173" t="s">
        <v>395</v>
      </c>
      <c r="AM173" s="4"/>
    </row>
    <row r="174" spans="1:41" ht="15" customHeight="1">
      <c r="A174" s="4"/>
      <c r="B174" s="4"/>
      <c r="C174" s="4"/>
      <c r="M174" t="s">
        <v>4</v>
      </c>
      <c r="AM174" s="4"/>
    </row>
    <row r="175" spans="1:41" ht="15" customHeight="1">
      <c r="A175" s="4"/>
      <c r="B175" s="4"/>
      <c r="M175" t="s">
        <v>388</v>
      </c>
    </row>
    <row r="176" spans="1:41" ht="15" customHeight="1">
      <c r="A176" s="4"/>
      <c r="M176" t="s">
        <v>20</v>
      </c>
    </row>
    <row r="177" spans="1:40" ht="15" customHeight="1">
      <c r="M177" t="s">
        <v>297</v>
      </c>
    </row>
    <row r="178" spans="1:40" ht="15" customHeight="1"/>
    <row r="179" spans="1:40" ht="17.100000000000001" customHeight="1">
      <c r="A179" t="s">
        <v>14</v>
      </c>
      <c r="C179" t="s">
        <v>207</v>
      </c>
    </row>
    <row r="181" spans="1:40" ht="22.5" customHeight="1">
      <c r="A181" s="4">
        <v>1</v>
      </c>
      <c r="L181">
        <f>mergeValue(A181)</f>
        <v>1</v>
      </c>
      <c r="M181" t="s">
        <v>22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t="s">
        <v>525</v>
      </c>
    </row>
    <row r="182" spans="1:40" ht="22.5" customHeight="1">
      <c r="A182" s="4"/>
      <c r="B182" s="4">
        <v>1</v>
      </c>
      <c r="L182" t="str">
        <f>mergeValue(A182) &amp;"."&amp; mergeValue(B182)</f>
        <v>1.1</v>
      </c>
      <c r="M182" t="s">
        <v>17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t="s">
        <v>526</v>
      </c>
    </row>
    <row r="183" spans="1:40" ht="45" customHeight="1">
      <c r="A183" s="4"/>
      <c r="B183" s="4"/>
      <c r="C183" s="4">
        <v>1</v>
      </c>
      <c r="L183" t="str">
        <f>mergeValue(A183) &amp;"."&amp; mergeValue(B183)&amp;"."&amp; mergeValue(C183)</f>
        <v>1.1.1</v>
      </c>
      <c r="M183" t="s">
        <v>387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t="s">
        <v>662</v>
      </c>
    </row>
    <row r="184" spans="1:40" ht="20.100000000000001" customHeight="1">
      <c r="A184" s="4"/>
      <c r="B184" s="4"/>
      <c r="C184" s="4"/>
      <c r="D184" s="4">
        <v>1</v>
      </c>
      <c r="I184" s="4"/>
      <c r="J184" s="4"/>
      <c r="K184" s="4"/>
      <c r="L184" s="4" t="str">
        <f>mergeValue(A184) &amp;"."&amp; mergeValue(B184)&amp;"."&amp; mergeValue(C184)&amp;"."&amp; mergeValue(D184)</f>
        <v>1.1.1.1</v>
      </c>
      <c r="M184" s="4"/>
      <c r="N184" s="4"/>
      <c r="O184" s="4" t="s">
        <v>92</v>
      </c>
      <c r="P184" s="4"/>
      <c r="Q184" s="4" t="s">
        <v>85</v>
      </c>
      <c r="R184" s="4"/>
      <c r="S184" s="4">
        <v>1</v>
      </c>
      <c r="T184" s="4"/>
      <c r="U184" s="4" t="s">
        <v>85</v>
      </c>
      <c r="V184" s="4"/>
      <c r="W184" s="4" t="s">
        <v>92</v>
      </c>
      <c r="X184" s="4"/>
      <c r="Y184" s="4" t="s">
        <v>85</v>
      </c>
      <c r="AA184">
        <v>1</v>
      </c>
      <c r="AH184" t="s">
        <v>84</v>
      </c>
      <c r="AJ184" t="s">
        <v>85</v>
      </c>
      <c r="AL184" s="4" t="s">
        <v>530</v>
      </c>
      <c r="AM184" t="str">
        <f>strCheckDateOnDP(AC184:AK184,List06_10_DP)</f>
        <v/>
      </c>
      <c r="AN184" t="str">
        <f>IF(AND(COUNTIF(AO180:AO180,AO184)&gt;1,AO184&lt;&gt;""),"ErrUnique:HasDoubleConn","")</f>
        <v/>
      </c>
    </row>
    <row r="185" spans="1:40" ht="20.100000000000001" customHeight="1">
      <c r="A185" s="4"/>
      <c r="B185" s="4"/>
      <c r="C185" s="4"/>
      <c r="D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F185" t="str">
        <f>AG184 &amp; "-" &amp; AI184</f>
        <v>-</v>
      </c>
      <c r="AJ185" t="s">
        <v>85</v>
      </c>
      <c r="AL185" s="4"/>
    </row>
    <row r="186" spans="1:40" ht="20.100000000000001" customHeight="1">
      <c r="A186" s="4"/>
      <c r="B186" s="4"/>
      <c r="C186" s="4"/>
      <c r="D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AL186" s="4"/>
    </row>
    <row r="187" spans="1:40" ht="20.100000000000001" customHeight="1">
      <c r="A187" s="4"/>
      <c r="B187" s="4"/>
      <c r="C187" s="4"/>
      <c r="D187" s="4"/>
      <c r="I187" s="4"/>
      <c r="J187" s="4"/>
      <c r="K187" s="4"/>
      <c r="L187" s="4"/>
      <c r="M187" s="4"/>
      <c r="N187" s="4"/>
      <c r="O187" s="4"/>
      <c r="P187" s="4"/>
      <c r="Q187" s="4"/>
      <c r="AL187" s="4"/>
    </row>
    <row r="188" spans="1:40" ht="20.100000000000001" customHeight="1">
      <c r="A188" s="4"/>
      <c r="B188" s="4"/>
      <c r="C188" s="4"/>
      <c r="D188" s="4"/>
      <c r="I188" s="4"/>
      <c r="J188" s="4"/>
      <c r="K188" s="4"/>
      <c r="L188" s="4"/>
      <c r="M188" s="4"/>
      <c r="P188" t="s">
        <v>395</v>
      </c>
      <c r="AL188" s="4"/>
    </row>
    <row r="189" spans="1:40" ht="15" customHeight="1">
      <c r="A189" s="4"/>
      <c r="B189" s="4"/>
      <c r="C189" s="4"/>
      <c r="M189" t="s">
        <v>4</v>
      </c>
      <c r="AL189" s="4"/>
    </row>
    <row r="190" spans="1:40" ht="15" customHeight="1">
      <c r="A190" s="4"/>
      <c r="B190" s="4"/>
      <c r="M190" t="s">
        <v>388</v>
      </c>
    </row>
    <row r="191" spans="1:40" ht="15" customHeight="1">
      <c r="A191" s="4"/>
      <c r="M191" t="s">
        <v>20</v>
      </c>
    </row>
    <row r="192" spans="1:40" ht="15" customHeight="1">
      <c r="M192" t="s">
        <v>297</v>
      </c>
    </row>
    <row r="193" spans="1:28" ht="15" customHeight="1"/>
    <row r="194" spans="1:28" ht="15" customHeight="1"/>
    <row r="195" spans="1:28" ht="15" customHeight="1"/>
    <row r="196" spans="1:28" ht="15" customHeight="1"/>
    <row r="197" spans="1:28" ht="15" customHeight="1"/>
    <row r="198" spans="1:28" ht="15" customHeight="1"/>
    <row r="199" spans="1:28" ht="15" customHeight="1"/>
    <row r="200" spans="1:28" ht="15" customHeight="1">
      <c r="Q200" s="4" t="s">
        <v>85</v>
      </c>
      <c r="R200" s="4"/>
      <c r="S200" s="4">
        <v>1</v>
      </c>
      <c r="T200" s="4"/>
      <c r="U200" s="4" t="s">
        <v>84</v>
      </c>
      <c r="V200" s="4"/>
      <c r="W200" s="4">
        <v>1</v>
      </c>
      <c r="X200" s="4"/>
      <c r="Y200" s="4" t="s">
        <v>84</v>
      </c>
      <c r="AA200">
        <v>1</v>
      </c>
    </row>
    <row r="201" spans="1:28" ht="15" customHeight="1">
      <c r="Q201" s="4"/>
      <c r="R201" s="4"/>
      <c r="S201" s="4"/>
      <c r="T201" s="4"/>
      <c r="U201" s="4"/>
      <c r="V201" s="4"/>
      <c r="W201" s="4"/>
      <c r="X201" s="4"/>
      <c r="Y201" s="4"/>
      <c r="AB201" t="s">
        <v>397</v>
      </c>
    </row>
    <row r="202" spans="1:28" ht="15" customHeight="1">
      <c r="Q202" s="4"/>
      <c r="R202" s="4"/>
      <c r="S202" s="4"/>
      <c r="T202" s="4"/>
      <c r="U202" s="4"/>
      <c r="X202" t="s">
        <v>396</v>
      </c>
    </row>
    <row r="203" spans="1:28" ht="15" customHeight="1">
      <c r="Q203" s="4"/>
    </row>
    <row r="206" spans="1:28" ht="15">
      <c r="A206" t="s">
        <v>265</v>
      </c>
    </row>
    <row r="207" spans="1:28" ht="15"/>
    <row r="208" spans="1:28" ht="15" customHeight="1"/>
    <row r="210" spans="1:6" ht="17.100000000000001" customHeight="1">
      <c r="A210" t="s">
        <v>264</v>
      </c>
    </row>
    <row r="212" spans="1:6" ht="17.100000000000001" customHeight="1">
      <c r="E212">
        <v>1</v>
      </c>
    </row>
    <row r="214" spans="1:6" ht="17.100000000000001" customHeight="1">
      <c r="A214" t="s">
        <v>265</v>
      </c>
    </row>
    <row r="216" spans="1:6" ht="17.100000000000001" customHeight="1">
      <c r="E216" t="s">
        <v>92</v>
      </c>
    </row>
    <row r="218" spans="1:6" ht="17.100000000000001" customHeight="1">
      <c r="A218" t="s">
        <v>266</v>
      </c>
    </row>
    <row r="220" spans="1:6" ht="17.100000000000001" customHeight="1">
      <c r="E220" t="s">
        <v>92</v>
      </c>
    </row>
    <row r="222" spans="1:6" ht="17.100000000000001" customHeight="1">
      <c r="A222" t="s">
        <v>293</v>
      </c>
      <c r="B222" t="s">
        <v>294</v>
      </c>
      <c r="C222" t="s">
        <v>295</v>
      </c>
    </row>
    <row r="224" spans="1:6" ht="20.100000000000001" customHeight="1">
      <c r="F224" t="s">
        <v>81</v>
      </c>
    </row>
    <row r="225" spans="5:6" ht="15">
      <c r="E225" t="s">
        <v>77</v>
      </c>
    </row>
    <row r="226" spans="5:6" ht="15">
      <c r="E226" t="s">
        <v>78</v>
      </c>
    </row>
    <row r="227" spans="5:6" ht="13.5" customHeight="1"/>
    <row r="228" spans="5:6" ht="20.100000000000001" customHeight="1">
      <c r="F228" t="s">
        <v>171</v>
      </c>
    </row>
    <row r="229" spans="5:6" ht="15">
      <c r="E229" t="s">
        <v>87</v>
      </c>
    </row>
    <row r="230" spans="5:6" ht="15">
      <c r="E230" t="s">
        <v>170</v>
      </c>
    </row>
    <row r="231" spans="5:6" ht="13.5" customHeight="1"/>
    <row r="232" spans="5:6" ht="20.100000000000001" customHeight="1">
      <c r="F232" t="s">
        <v>172</v>
      </c>
    </row>
    <row r="233" spans="5:6" ht="15">
      <c r="E233" t="s">
        <v>87</v>
      </c>
    </row>
    <row r="234" spans="5:6" ht="15">
      <c r="E234" t="s">
        <v>170</v>
      </c>
    </row>
    <row r="235" spans="5:6" ht="13.5" customHeight="1"/>
    <row r="236" spans="5:6" ht="20.100000000000001" customHeight="1">
      <c r="F236" t="s">
        <v>173</v>
      </c>
    </row>
    <row r="237" spans="5:6" ht="15">
      <c r="E237" t="s">
        <v>87</v>
      </c>
    </row>
    <row r="238" spans="5:6" ht="15">
      <c r="E238" t="s">
        <v>88</v>
      </c>
    </row>
    <row r="239" spans="5:6" ht="15">
      <c r="E239" t="s">
        <v>170</v>
      </c>
    </row>
    <row r="240" spans="5:6" ht="15">
      <c r="E240" t="s">
        <v>89</v>
      </c>
    </row>
    <row r="242" spans="1:18" ht="17.100000000000001" customHeight="1">
      <c r="A242" t="s">
        <v>314</v>
      </c>
    </row>
    <row r="244" spans="1:18" ht="15">
      <c r="A244" t="s">
        <v>52</v>
      </c>
      <c r="B244" t="s">
        <v>242</v>
      </c>
      <c r="F244" t="s">
        <v>242</v>
      </c>
      <c r="G244" t="s">
        <v>242</v>
      </c>
      <c r="H244" t="s">
        <v>242</v>
      </c>
      <c r="M244" t="str">
        <f>IF(ISERROR(INDEX(kind_of_nameforms,MATCH(E244,kind_of_forms,0),1)),"",INDEX(kind_of_nameforms,MATCH(E244,kind_of_forms,0),1))</f>
        <v/>
      </c>
    </row>
    <row r="247" spans="1:18" ht="15">
      <c r="A247" t="s">
        <v>434</v>
      </c>
    </row>
    <row r="248" spans="1:18" ht="15"/>
    <row r="249" spans="1:18" ht="15" customHeight="1">
      <c r="B249" t="s">
        <v>435</v>
      </c>
      <c r="C249" s="4"/>
      <c r="D249" s="4">
        <v>1</v>
      </c>
      <c r="E249" s="4"/>
      <c r="G249">
        <v>0</v>
      </c>
      <c r="J249" t="s">
        <v>579</v>
      </c>
      <c r="M249">
        <f>mergeValue(H249)</f>
        <v>0</v>
      </c>
      <c r="P249" t="str">
        <f>IF(ISERROR(MATCH(Q249,MODesc,0)),"n","y")</f>
        <v>n</v>
      </c>
      <c r="R249" t="str">
        <f>K249&amp;"("&amp;L249&amp;")"</f>
        <v>()</v>
      </c>
    </row>
    <row r="250" spans="1:18" ht="15" customHeight="1">
      <c r="C250" s="4"/>
      <c r="D250" s="4"/>
      <c r="E250" s="4"/>
      <c r="H250" t="s">
        <v>433</v>
      </c>
    </row>
    <row r="251" spans="1:18" ht="15"/>
    <row r="252" spans="1:18" ht="15">
      <c r="A252" t="s">
        <v>436</v>
      </c>
    </row>
    <row r="253" spans="1:18" ht="15"/>
    <row r="254" spans="1:18" ht="15" customHeight="1">
      <c r="B254" t="s">
        <v>435</v>
      </c>
      <c r="C254" s="4"/>
      <c r="F254" s="4"/>
      <c r="G254" s="4">
        <v>0</v>
      </c>
      <c r="H254" s="4"/>
      <c r="J254" t="s">
        <v>579</v>
      </c>
      <c r="M254">
        <f>mergeValue(H254)</f>
        <v>0</v>
      </c>
      <c r="R254" t="str">
        <f>K254&amp;"("&amp;L254&amp;")"</f>
        <v>()</v>
      </c>
    </row>
    <row r="255" spans="1:18" ht="15" customHeight="1">
      <c r="C255" s="4"/>
      <c r="F255" s="4"/>
      <c r="G255" s="4"/>
      <c r="H255" s="4"/>
      <c r="K255" t="s">
        <v>3</v>
      </c>
    </row>
    <row r="256" spans="1:18" ht="15"/>
    <row r="257" spans="1:18" ht="15">
      <c r="A257" t="s">
        <v>437</v>
      </c>
    </row>
    <row r="258" spans="1:18" ht="15"/>
    <row r="259" spans="1:18" ht="15" customHeight="1">
      <c r="B259" t="s">
        <v>435</v>
      </c>
      <c r="J259">
        <v>0</v>
      </c>
      <c r="M259">
        <f>mergeValue(H259)</f>
        <v>0</v>
      </c>
      <c r="R259" t="str">
        <f>K259&amp;" ("&amp;L259&amp;")"</f>
        <v xml:space="preserve"> ()</v>
      </c>
    </row>
    <row r="261" spans="1:18" ht="15"/>
    <row r="262" spans="1:18" ht="15">
      <c r="A262" t="s">
        <v>490</v>
      </c>
    </row>
    <row r="263" spans="1:18" ht="15"/>
    <row r="264" spans="1:18" ht="20.100000000000001" customHeight="1"/>
    <row r="265" spans="1:18" ht="15"/>
    <row r="266" spans="1:18" ht="15"/>
    <row r="267" spans="1:18" ht="15">
      <c r="A267" t="s">
        <v>512</v>
      </c>
    </row>
    <row r="268" spans="1:18" ht="15"/>
    <row r="269" spans="1:18" ht="20.100000000000001" customHeight="1">
      <c r="F269" t="s">
        <v>497</v>
      </c>
      <c r="G269" t="s">
        <v>497</v>
      </c>
    </row>
    <row r="270" spans="1:18" ht="15"/>
    <row r="271" spans="1:18" ht="15"/>
    <row r="272" spans="1:18" ht="15">
      <c r="A272" t="s">
        <v>513</v>
      </c>
    </row>
    <row r="273" spans="1:8" ht="15"/>
    <row r="274" spans="1:8" ht="20.100000000000001" customHeight="1">
      <c r="F274" t="s">
        <v>497</v>
      </c>
      <c r="H274" t="s">
        <v>497</v>
      </c>
    </row>
    <row r="275" spans="1:8" ht="15"/>
    <row r="276" spans="1:8" ht="15"/>
    <row r="277" spans="1:8" ht="15">
      <c r="A277" t="s">
        <v>514</v>
      </c>
    </row>
    <row r="278" spans="1:8" ht="15"/>
    <row r="279" spans="1:8" ht="20.100000000000001" customHeight="1">
      <c r="E279">
        <f>E278</f>
        <v>0</v>
      </c>
      <c r="F279" t="s">
        <v>497</v>
      </c>
      <c r="H279" t="s">
        <v>497</v>
      </c>
    </row>
    <row r="280" spans="1:8" ht="15"/>
    <row r="282" spans="1:8" ht="15">
      <c r="A282" t="s">
        <v>515</v>
      </c>
    </row>
    <row r="283" spans="1:8" ht="15"/>
    <row r="284" spans="1:8" ht="20.100000000000001" customHeight="1">
      <c r="E284">
        <f>E283</f>
        <v>0</v>
      </c>
      <c r="F284" t="s">
        <v>497</v>
      </c>
      <c r="H284" t="s">
        <v>497</v>
      </c>
    </row>
    <row r="287" spans="1:8" ht="17.100000000000001" customHeight="1">
      <c r="A287" t="s">
        <v>564</v>
      </c>
    </row>
    <row r="289" spans="1:9" ht="15">
      <c r="A289" s="4">
        <v>1</v>
      </c>
      <c r="F289" t="str">
        <f>"2." &amp;mergeValue(A289)</f>
        <v>2.1</v>
      </c>
      <c r="G289" t="s">
        <v>551</v>
      </c>
      <c r="I289" t="s">
        <v>656</v>
      </c>
    </row>
    <row r="290" spans="1:9" ht="15">
      <c r="A290" s="4"/>
      <c r="F290" t="str">
        <f>"3." &amp;mergeValue(A290)</f>
        <v>3.1</v>
      </c>
      <c r="G290" t="s">
        <v>552</v>
      </c>
      <c r="I290" t="s">
        <v>655</v>
      </c>
    </row>
    <row r="291" spans="1:9" ht="15">
      <c r="A291" s="4"/>
      <c r="F291" t="str">
        <f>"4."&amp;mergeValue(A291)</f>
        <v>4.1</v>
      </c>
      <c r="G291" t="s">
        <v>553</v>
      </c>
      <c r="H291" t="s">
        <v>497</v>
      </c>
    </row>
    <row r="292" spans="1:9" ht="15">
      <c r="A292" s="4"/>
      <c r="B292" s="4">
        <v>1</v>
      </c>
      <c r="F292" t="str">
        <f>"4."&amp;mergeValue(A292) &amp;"."&amp;mergeValue(B292)</f>
        <v>4.1.1</v>
      </c>
      <c r="G292" t="s">
        <v>658</v>
      </c>
      <c r="H292" t="str">
        <f>IF(region_name="","",region_name)</f>
        <v>Волгоградская область</v>
      </c>
      <c r="I292" t="s">
        <v>556</v>
      </c>
    </row>
    <row r="293" spans="1:9" ht="15">
      <c r="A293" s="4"/>
      <c r="B293" s="4"/>
      <c r="C293" s="4">
        <v>1</v>
      </c>
      <c r="F293" t="str">
        <f>"4."&amp;mergeValue(A293) &amp;"."&amp;mergeValue(B293)&amp;"."&amp;mergeValue(C293)</f>
        <v>4.1.1.1</v>
      </c>
      <c r="G293" t="s">
        <v>554</v>
      </c>
      <c r="I293" t="s">
        <v>557</v>
      </c>
    </row>
    <row r="294" spans="1:9" ht="33.75" customHeight="1">
      <c r="A294" s="4"/>
      <c r="B294" s="4"/>
      <c r="C294" s="4"/>
      <c r="D294">
        <v>1</v>
      </c>
      <c r="F294" t="str">
        <f>"4."&amp;mergeValue(A294) &amp;"."&amp;mergeValue(B294)&amp;"."&amp;mergeValue(C294)&amp;"."&amp;mergeValue(D294)</f>
        <v>4.1.1.1.1</v>
      </c>
      <c r="G294" t="s">
        <v>555</v>
      </c>
      <c r="I294" s="4" t="s">
        <v>657</v>
      </c>
    </row>
    <row r="295" spans="1:9" ht="15">
      <c r="A295" s="4"/>
      <c r="B295" s="4"/>
      <c r="C295" s="4"/>
      <c r="G295" t="s">
        <v>3</v>
      </c>
      <c r="I295" s="4"/>
    </row>
    <row r="296" spans="1:9" ht="15">
      <c r="A296" s="4"/>
      <c r="B296" s="4"/>
      <c r="G296" t="s">
        <v>433</v>
      </c>
    </row>
    <row r="297" spans="1:9" ht="15">
      <c r="A297" s="4"/>
      <c r="G297" t="s">
        <v>563</v>
      </c>
    </row>
    <row r="298" spans="1:9" ht="15">
      <c r="G298" t="s">
        <v>562</v>
      </c>
    </row>
  </sheetData>
  <sheetProtection formatColumns="0" formatRows="0"/>
  <dataConsolidate leftLabels="1"/>
  <mergeCells count="231"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S120:S121"/>
    <mergeCell ref="R66:R67"/>
    <mergeCell ref="O148:V148"/>
    <mergeCell ref="Y82:Y83"/>
    <mergeCell ref="Z82:Z83"/>
    <mergeCell ref="AA82:AA83"/>
    <mergeCell ref="O77:AC77"/>
    <mergeCell ref="O78:AC78"/>
    <mergeCell ref="O79:AC79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N181:AK181"/>
    <mergeCell ref="N166:AL166"/>
    <mergeCell ref="N167:AL167"/>
    <mergeCell ref="N168:AL16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A61:A72"/>
    <mergeCell ref="D80:D85"/>
    <mergeCell ref="N66:N67"/>
    <mergeCell ref="I64:I69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O29:AC29"/>
    <mergeCell ref="O30:AC30"/>
    <mergeCell ref="O31:AC31"/>
    <mergeCell ref="O32:AC32"/>
    <mergeCell ref="O33:AC33"/>
    <mergeCell ref="AD34:AD36"/>
    <mergeCell ref="O47:V47"/>
    <mergeCell ref="O48:V48"/>
    <mergeCell ref="O49:V49"/>
    <mergeCell ref="N50:N51"/>
    <mergeCell ref="Y34:Y35"/>
    <mergeCell ref="Z34:Z35"/>
    <mergeCell ref="AA34:AA35"/>
    <mergeCell ref="AB34:AB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J136:J139"/>
    <mergeCell ref="T137:T138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O97:AA97"/>
    <mergeCell ref="O116:V116"/>
    <mergeCell ref="AB82:AB83"/>
    <mergeCell ref="O80:AC80"/>
    <mergeCell ref="O81:AC81"/>
  </mergeCells>
  <phoneticPr fontId="0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O82 V34 V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Z34:Z35 AB34:AB35 U82:U83 Z82:Z83 AB82:AB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 Y82 AA82:AA83"/>
    <dataValidation allowBlank="1" promptTitle="checkPeriodRange" sqref="V100 V98 Q155 Q138 Q121 Q51 Q35 Q67 Q83 AF185:AK185 AG170:AL170 X35 X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 Z84:Z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S34"/>
  <sheetViews>
    <sheetView showGridLines="0" topLeftCell="E4" workbookViewId="0">
      <selection activeCell="E30" sqref="E30:E34"/>
    </sheetView>
  </sheetViews>
  <sheetFormatPr defaultRowHeight="15"/>
  <cols>
    <col min="1" max="2" width="3.7109375" hidden="1" customWidth="1"/>
    <col min="3" max="3" width="3.7109375" bestFit="1" customWidth="1"/>
    <col min="4" max="4" width="6.140625" customWidth="1"/>
    <col min="5" max="5" width="50.7109375" customWidth="1"/>
    <col min="6" max="6" width="33.85546875" customWidth="1"/>
    <col min="7" max="7" width="8.5703125" customWidth="1"/>
    <col min="8" max="8" width="3.7109375" customWidth="1"/>
    <col min="9" max="9" width="5.42578125" customWidth="1"/>
    <col min="10" max="10" width="47.85546875" customWidth="1"/>
    <col min="11" max="12" width="3.7109375" customWidth="1"/>
    <col min="13" max="13" width="5.7109375" customWidth="1"/>
    <col min="14" max="14" width="28.140625" customWidth="1"/>
    <col min="15" max="16" width="3.7109375" customWidth="1"/>
    <col min="17" max="17" width="5.7109375" customWidth="1"/>
    <col min="18" max="18" width="34.42578125" customWidth="1"/>
    <col min="19" max="19" width="30.7109375" customWidth="1"/>
    <col min="20" max="20" width="3.7109375" customWidth="1"/>
  </cols>
  <sheetData>
    <row r="1" spans="4:10" hidden="1"/>
    <row r="2" spans="4:10" hidden="1"/>
    <row r="3" spans="4:10" hidden="1"/>
    <row r="4" spans="4:10" ht="3" customHeight="1"/>
    <row r="5" spans="4:10" ht="24.95" customHeight="1">
      <c r="D5" s="4" t="s">
        <v>417</v>
      </c>
      <c r="E5" s="4"/>
      <c r="F5" s="4"/>
      <c r="G5" s="4"/>
      <c r="H5" s="4"/>
      <c r="I5" s="4"/>
      <c r="J5" s="4"/>
    </row>
    <row r="6" spans="4:10" hidden="1">
      <c r="D6" s="4"/>
      <c r="E6" s="4"/>
      <c r="F6" s="4"/>
      <c r="G6" s="4"/>
      <c r="H6" s="4"/>
      <c r="I6" s="4"/>
      <c r="J6" s="4"/>
    </row>
    <row r="7" spans="4:10" hidden="1">
      <c r="E7" s="4"/>
      <c r="F7" s="4"/>
      <c r="G7" s="4"/>
      <c r="H7" s="4"/>
      <c r="I7" s="4"/>
      <c r="J7" s="4"/>
    </row>
    <row r="8" spans="4:10" hidden="1">
      <c r="E8" s="4"/>
      <c r="F8" s="4"/>
      <c r="G8" s="4"/>
      <c r="H8" s="4"/>
      <c r="I8" s="4"/>
      <c r="J8" s="4"/>
    </row>
    <row r="9" spans="4:10" hidden="1">
      <c r="E9" s="4"/>
      <c r="F9" s="4"/>
      <c r="G9" s="4"/>
      <c r="H9" s="4"/>
      <c r="I9" s="4"/>
      <c r="J9" s="4"/>
    </row>
    <row r="10" spans="4:10" hidden="1">
      <c r="E10" s="4"/>
      <c r="F10" s="4"/>
      <c r="G10" s="4"/>
      <c r="H10" s="4"/>
      <c r="I10" s="4"/>
      <c r="J10" s="4"/>
    </row>
    <row r="11" spans="4:10" hidden="1">
      <c r="E11" s="4"/>
      <c r="F11" s="4"/>
    </row>
    <row r="12" spans="4:10" hidden="1">
      <c r="E12" s="4"/>
      <c r="F12" s="4"/>
    </row>
    <row r="13" spans="4:10" hidden="1">
      <c r="E13" s="4"/>
      <c r="F13" s="4"/>
    </row>
    <row r="14" spans="4:10" hidden="1"/>
    <row r="15" spans="4:10" hidden="1"/>
    <row r="16" spans="4:10" ht="3" customHeight="1"/>
    <row r="17" spans="1:19" ht="27" customHeight="1">
      <c r="D17" s="4" t="s">
        <v>91</v>
      </c>
      <c r="E17" s="4" t="s">
        <v>285</v>
      </c>
      <c r="F17" s="4" t="s">
        <v>80</v>
      </c>
      <c r="G17" s="4" t="s">
        <v>473</v>
      </c>
      <c r="H17" s="4" t="s">
        <v>91</v>
      </c>
      <c r="I17" s="4"/>
      <c r="J17" s="4" t="s">
        <v>22</v>
      </c>
      <c r="K17" s="4" t="s">
        <v>533</v>
      </c>
      <c r="L17" s="4"/>
      <c r="M17" s="4"/>
      <c r="N17" s="4"/>
      <c r="O17" s="4" t="s">
        <v>532</v>
      </c>
      <c r="P17" s="4"/>
      <c r="Q17" s="4"/>
      <c r="R17" s="4"/>
      <c r="S17" s="4" t="s">
        <v>233</v>
      </c>
    </row>
    <row r="18" spans="1:19" ht="30.75" customHeight="1">
      <c r="D18" s="4"/>
      <c r="E18" s="4"/>
      <c r="F18" s="4"/>
      <c r="G18" s="4"/>
      <c r="H18" s="4"/>
      <c r="I18" s="4"/>
      <c r="J18" s="4"/>
      <c r="K18" t="s">
        <v>288</v>
      </c>
      <c r="L18" s="4" t="s">
        <v>91</v>
      </c>
      <c r="M18" s="4"/>
      <c r="N18" t="s">
        <v>228</v>
      </c>
      <c r="O18" t="s">
        <v>288</v>
      </c>
      <c r="P18" s="4" t="s">
        <v>91</v>
      </c>
      <c r="Q18" s="4"/>
      <c r="R18" t="s">
        <v>228</v>
      </c>
      <c r="S18" s="4"/>
    </row>
    <row r="19" spans="1:19" ht="12" customHeight="1">
      <c r="D19" t="s">
        <v>92</v>
      </c>
      <c r="E19" t="s">
        <v>51</v>
      </c>
      <c r="F19" t="s">
        <v>52</v>
      </c>
      <c r="G19" t="s">
        <v>53</v>
      </c>
      <c r="H19" s="4" t="s">
        <v>68</v>
      </c>
      <c r="I19" s="4"/>
      <c r="J19" t="s">
        <v>69</v>
      </c>
      <c r="K19" t="s">
        <v>181</v>
      </c>
      <c r="L19" s="4" t="s">
        <v>182</v>
      </c>
      <c r="M19" s="4"/>
      <c r="N19" t="s">
        <v>206</v>
      </c>
      <c r="O19" t="s">
        <v>207</v>
      </c>
      <c r="P19" s="4" t="s">
        <v>208</v>
      </c>
      <c r="Q19" s="4"/>
      <c r="R19" t="s">
        <v>209</v>
      </c>
      <c r="S19" t="s">
        <v>210</v>
      </c>
    </row>
    <row r="20" spans="1:19" hidden="1">
      <c r="D20">
        <v>0</v>
      </c>
    </row>
    <row r="21" spans="1:19" ht="17.100000000000001" customHeight="1">
      <c r="A21">
        <v>4</v>
      </c>
      <c r="D21" s="4">
        <v>1</v>
      </c>
      <c r="E21" s="4" t="s">
        <v>376</v>
      </c>
      <c r="F21" s="4" t="s">
        <v>1132</v>
      </c>
      <c r="G21" s="4" t="s">
        <v>85</v>
      </c>
      <c r="H21" s="4"/>
      <c r="I21" s="4">
        <v>1</v>
      </c>
      <c r="J21" s="4" t="s">
        <v>385</v>
      </c>
      <c r="K21" s="4" t="s">
        <v>85</v>
      </c>
      <c r="L21" s="4"/>
      <c r="M21" s="4" t="s">
        <v>92</v>
      </c>
      <c r="N21" s="4"/>
      <c r="O21" s="4" t="s">
        <v>85</v>
      </c>
      <c r="Q21" t="s">
        <v>92</v>
      </c>
    </row>
    <row r="22" spans="1:19" ht="17.100000000000001" customHeight="1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" customHeight="1">
      <c r="D23" s="4"/>
      <c r="E23" s="4"/>
      <c r="F23" s="4"/>
      <c r="G23" s="4"/>
      <c r="H23" s="4"/>
      <c r="I23" s="4"/>
      <c r="J23" s="4"/>
      <c r="K23" s="4"/>
    </row>
    <row r="24" spans="1:19" ht="15" customHeight="1">
      <c r="D24" s="4"/>
      <c r="E24" s="4"/>
      <c r="F24" s="4"/>
      <c r="G24" s="4"/>
    </row>
    <row r="25" spans="1:19" ht="17.100000000000001" customHeight="1">
      <c r="A25">
        <v>1</v>
      </c>
      <c r="D25" s="4">
        <v>2</v>
      </c>
      <c r="E25" s="4" t="s">
        <v>371</v>
      </c>
      <c r="F25" s="4" t="s">
        <v>1133</v>
      </c>
      <c r="G25" s="4" t="s">
        <v>85</v>
      </c>
      <c r="H25" s="4"/>
      <c r="I25" s="4">
        <v>1</v>
      </c>
      <c r="J25" s="4" t="s">
        <v>2411</v>
      </c>
      <c r="K25" s="4" t="s">
        <v>85</v>
      </c>
      <c r="L25" s="4"/>
      <c r="M25" s="4" t="s">
        <v>92</v>
      </c>
      <c r="N25" s="4"/>
      <c r="O25" s="4" t="s">
        <v>85</v>
      </c>
      <c r="Q25" t="s">
        <v>92</v>
      </c>
    </row>
    <row r="26" spans="1:19" ht="17.100000000000001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9" ht="15" customHeight="1">
      <c r="D27" s="4"/>
      <c r="E27" s="4"/>
      <c r="F27" s="4"/>
      <c r="G27" s="4"/>
      <c r="H27" s="4"/>
      <c r="I27" s="4"/>
      <c r="J27" s="4"/>
      <c r="K27" s="4"/>
    </row>
    <row r="28" spans="1:19" ht="15" customHeight="1">
      <c r="D28" s="4"/>
      <c r="E28" s="4"/>
      <c r="F28" s="4"/>
      <c r="G28" s="4"/>
    </row>
    <row r="29" spans="1:19" ht="17.100000000000001" customHeight="1"/>
    <row r="30" spans="1:19" ht="3" customHeight="1"/>
    <row r="31" spans="1:19" hidden="1"/>
    <row r="32" spans="1:19" ht="0.95" customHeight="1"/>
    <row r="33" ht="23.25" customHeight="1"/>
    <row r="34" ht="3" customHeight="1"/>
  </sheetData>
  <sheetProtection sheet="1" objects="1" scenarios="1" formatColumns="0" formatRows="0"/>
  <dataConsolidate leftLabels="1"/>
  <mergeCells count="51">
    <mergeCell ref="N21:N22"/>
    <mergeCell ref="O21:O22"/>
    <mergeCell ref="D25:D28"/>
    <mergeCell ref="E25:E28"/>
    <mergeCell ref="F25:F28"/>
    <mergeCell ref="G25:G28"/>
    <mergeCell ref="H25:H27"/>
    <mergeCell ref="I25:I27"/>
    <mergeCell ref="J25:J27"/>
    <mergeCell ref="K25:K27"/>
    <mergeCell ref="L25:L26"/>
    <mergeCell ref="M25:M26"/>
    <mergeCell ref="N25:N26"/>
    <mergeCell ref="O25:O26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0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5:N26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5"/>
    <dataValidation allowBlank="1" showInputMessage="1" showErrorMessage="1" prompt="Для выбора выполните двойной щелчок левой клавиши мыши по соответствующей ячейке." sqref="G21 K21 O21 G25 K25 O25"/>
    <dataValidation type="textLength" operator="lessThanOrEqual" allowBlank="1" showInputMessage="1" showErrorMessage="1" errorTitle="Ошибка" error="Допускается ввод не более 900 символов!" sqref="R21:S21 R25:S25 J25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467"/>
  <sheetViews>
    <sheetView showGridLines="0" workbookViewId="0"/>
  </sheetViews>
  <sheetFormatPr defaultRowHeight="15"/>
  <sheetData>
    <row r="1" spans="1:4">
      <c r="A1" t="s">
        <v>1131</v>
      </c>
      <c r="B1" t="s">
        <v>574</v>
      </c>
      <c r="C1" t="s">
        <v>575</v>
      </c>
      <c r="D1" t="s">
        <v>1130</v>
      </c>
    </row>
    <row r="2" spans="1:4">
      <c r="A2">
        <v>1</v>
      </c>
      <c r="B2" t="s">
        <v>700</v>
      </c>
      <c r="C2" t="s">
        <v>700</v>
      </c>
      <c r="D2">
        <v>18602000</v>
      </c>
    </row>
    <row r="3" spans="1:4">
      <c r="A3">
        <v>2</v>
      </c>
      <c r="B3" t="s">
        <v>700</v>
      </c>
      <c r="C3" t="s">
        <v>701</v>
      </c>
      <c r="D3">
        <v>18602405</v>
      </c>
    </row>
    <row r="4" spans="1:4">
      <c r="A4">
        <v>3</v>
      </c>
      <c r="B4" t="s">
        <v>700</v>
      </c>
      <c r="C4" t="s">
        <v>702</v>
      </c>
      <c r="D4">
        <v>18602408</v>
      </c>
    </row>
    <row r="5" spans="1:4">
      <c r="A5">
        <v>4</v>
      </c>
      <c r="B5" t="s">
        <v>700</v>
      </c>
      <c r="C5" t="s">
        <v>703</v>
      </c>
      <c r="D5">
        <v>18602410</v>
      </c>
    </row>
    <row r="6" spans="1:4">
      <c r="A6">
        <v>5</v>
      </c>
      <c r="B6" t="s">
        <v>700</v>
      </c>
      <c r="C6" t="s">
        <v>704</v>
      </c>
      <c r="D6">
        <v>18602412</v>
      </c>
    </row>
    <row r="7" spans="1:4">
      <c r="A7">
        <v>6</v>
      </c>
      <c r="B7" t="s">
        <v>700</v>
      </c>
      <c r="C7" t="s">
        <v>705</v>
      </c>
      <c r="D7">
        <v>18602416</v>
      </c>
    </row>
    <row r="8" spans="1:4">
      <c r="A8">
        <v>7</v>
      </c>
      <c r="B8" t="s">
        <v>700</v>
      </c>
      <c r="C8" t="s">
        <v>706</v>
      </c>
      <c r="D8">
        <v>18602420</v>
      </c>
    </row>
    <row r="9" spans="1:4">
      <c r="A9">
        <v>8</v>
      </c>
      <c r="B9" t="s">
        <v>700</v>
      </c>
      <c r="C9" t="s">
        <v>707</v>
      </c>
      <c r="D9">
        <v>18602444</v>
      </c>
    </row>
    <row r="10" spans="1:4">
      <c r="A10">
        <v>9</v>
      </c>
      <c r="B10" t="s">
        <v>700</v>
      </c>
      <c r="C10" t="s">
        <v>708</v>
      </c>
      <c r="D10">
        <v>18602428</v>
      </c>
    </row>
    <row r="11" spans="1:4">
      <c r="A11">
        <v>10</v>
      </c>
      <c r="B11" t="s">
        <v>700</v>
      </c>
      <c r="C11" t="s">
        <v>709</v>
      </c>
      <c r="D11">
        <v>18602432</v>
      </c>
    </row>
    <row r="12" spans="1:4">
      <c r="A12">
        <v>11</v>
      </c>
      <c r="B12" t="s">
        <v>700</v>
      </c>
      <c r="C12" t="s">
        <v>710</v>
      </c>
      <c r="D12">
        <v>18602436</v>
      </c>
    </row>
    <row r="13" spans="1:4">
      <c r="A13">
        <v>12</v>
      </c>
      <c r="B13" t="s">
        <v>700</v>
      </c>
      <c r="C13" t="s">
        <v>711</v>
      </c>
      <c r="D13">
        <v>18602440</v>
      </c>
    </row>
    <row r="14" spans="1:4">
      <c r="A14">
        <v>13</v>
      </c>
      <c r="B14" t="s">
        <v>700</v>
      </c>
      <c r="C14" t="s">
        <v>712</v>
      </c>
      <c r="D14">
        <v>18602452</v>
      </c>
    </row>
    <row r="15" spans="1:4">
      <c r="A15">
        <v>14</v>
      </c>
      <c r="B15" t="s">
        <v>700</v>
      </c>
      <c r="C15" t="s">
        <v>713</v>
      </c>
      <c r="D15">
        <v>18602456</v>
      </c>
    </row>
    <row r="16" spans="1:4">
      <c r="A16">
        <v>15</v>
      </c>
      <c r="B16" t="s">
        <v>700</v>
      </c>
      <c r="C16" t="s">
        <v>714</v>
      </c>
      <c r="D16">
        <v>18602424</v>
      </c>
    </row>
    <row r="17" spans="1:4">
      <c r="A17">
        <v>16</v>
      </c>
      <c r="B17" t="s">
        <v>700</v>
      </c>
      <c r="C17" t="s">
        <v>715</v>
      </c>
      <c r="D17">
        <v>18602470</v>
      </c>
    </row>
    <row r="18" spans="1:4">
      <c r="A18">
        <v>17</v>
      </c>
      <c r="B18" t="s">
        <v>716</v>
      </c>
      <c r="C18" t="s">
        <v>717</v>
      </c>
      <c r="D18">
        <v>18604404</v>
      </c>
    </row>
    <row r="19" spans="1:4">
      <c r="A19">
        <v>18</v>
      </c>
      <c r="B19" t="s">
        <v>716</v>
      </c>
      <c r="C19" t="s">
        <v>716</v>
      </c>
      <c r="D19">
        <v>18604000</v>
      </c>
    </row>
    <row r="20" spans="1:4">
      <c r="A20">
        <v>19</v>
      </c>
      <c r="B20" t="s">
        <v>716</v>
      </c>
      <c r="C20" t="s">
        <v>718</v>
      </c>
      <c r="D20">
        <v>18604151</v>
      </c>
    </row>
    <row r="21" spans="1:4">
      <c r="A21">
        <v>20</v>
      </c>
      <c r="B21" t="s">
        <v>716</v>
      </c>
      <c r="C21" t="s">
        <v>719</v>
      </c>
      <c r="D21">
        <v>18604408</v>
      </c>
    </row>
    <row r="22" spans="1:4">
      <c r="A22">
        <v>21</v>
      </c>
      <c r="B22" t="s">
        <v>716</v>
      </c>
      <c r="C22" t="s">
        <v>720</v>
      </c>
      <c r="D22">
        <v>18604410</v>
      </c>
    </row>
    <row r="23" spans="1:4">
      <c r="A23">
        <v>22</v>
      </c>
      <c r="B23" t="s">
        <v>716</v>
      </c>
      <c r="C23" t="s">
        <v>721</v>
      </c>
      <c r="D23">
        <v>18604411</v>
      </c>
    </row>
    <row r="24" spans="1:4">
      <c r="A24">
        <v>23</v>
      </c>
      <c r="B24" t="s">
        <v>716</v>
      </c>
      <c r="C24" t="s">
        <v>722</v>
      </c>
      <c r="D24">
        <v>18604412</v>
      </c>
    </row>
    <row r="25" spans="1:4">
      <c r="A25">
        <v>24</v>
      </c>
      <c r="B25" t="s">
        <v>716</v>
      </c>
      <c r="C25" t="s">
        <v>723</v>
      </c>
      <c r="D25">
        <v>18604416</v>
      </c>
    </row>
    <row r="26" spans="1:4">
      <c r="A26">
        <v>25</v>
      </c>
      <c r="B26" t="s">
        <v>716</v>
      </c>
      <c r="C26" t="s">
        <v>724</v>
      </c>
      <c r="D26">
        <v>18604420</v>
      </c>
    </row>
    <row r="27" spans="1:4">
      <c r="A27">
        <v>26</v>
      </c>
      <c r="B27" t="s">
        <v>716</v>
      </c>
      <c r="C27" t="s">
        <v>725</v>
      </c>
      <c r="D27">
        <v>18604424</v>
      </c>
    </row>
    <row r="28" spans="1:4">
      <c r="A28">
        <v>27</v>
      </c>
      <c r="B28" t="s">
        <v>716</v>
      </c>
      <c r="C28" t="s">
        <v>726</v>
      </c>
      <c r="D28">
        <v>18604426</v>
      </c>
    </row>
    <row r="29" spans="1:4">
      <c r="A29">
        <v>28</v>
      </c>
      <c r="B29" t="s">
        <v>716</v>
      </c>
      <c r="C29" t="s">
        <v>727</v>
      </c>
      <c r="D29">
        <v>18604427</v>
      </c>
    </row>
    <row r="30" spans="1:4">
      <c r="A30">
        <v>29</v>
      </c>
      <c r="B30" t="s">
        <v>716</v>
      </c>
      <c r="C30" t="s">
        <v>728</v>
      </c>
      <c r="D30">
        <v>18604428</v>
      </c>
    </row>
    <row r="31" spans="1:4">
      <c r="A31">
        <v>30</v>
      </c>
      <c r="B31" t="s">
        <v>716</v>
      </c>
      <c r="C31" t="s">
        <v>729</v>
      </c>
      <c r="D31">
        <v>18604432</v>
      </c>
    </row>
    <row r="32" spans="1:4">
      <c r="A32">
        <v>31</v>
      </c>
      <c r="B32" t="s">
        <v>716</v>
      </c>
      <c r="C32" t="s">
        <v>730</v>
      </c>
      <c r="D32">
        <v>18604436</v>
      </c>
    </row>
    <row r="33" spans="1:4">
      <c r="A33">
        <v>32</v>
      </c>
      <c r="B33" t="s">
        <v>731</v>
      </c>
      <c r="C33" t="s">
        <v>732</v>
      </c>
      <c r="D33">
        <v>18605405</v>
      </c>
    </row>
    <row r="34" spans="1:4">
      <c r="A34">
        <v>33</v>
      </c>
      <c r="B34" t="s">
        <v>731</v>
      </c>
      <c r="C34" t="s">
        <v>731</v>
      </c>
      <c r="D34">
        <v>18605000</v>
      </c>
    </row>
    <row r="35" spans="1:4">
      <c r="A35">
        <v>34</v>
      </c>
      <c r="B35" t="s">
        <v>731</v>
      </c>
      <c r="C35" t="s">
        <v>733</v>
      </c>
      <c r="D35">
        <v>18605151</v>
      </c>
    </row>
    <row r="36" spans="1:4">
      <c r="A36">
        <v>35</v>
      </c>
      <c r="B36" t="s">
        <v>731</v>
      </c>
      <c r="C36" t="s">
        <v>734</v>
      </c>
      <c r="D36">
        <v>18605407</v>
      </c>
    </row>
    <row r="37" spans="1:4">
      <c r="A37">
        <v>36</v>
      </c>
      <c r="B37" t="s">
        <v>731</v>
      </c>
      <c r="C37" t="s">
        <v>735</v>
      </c>
      <c r="D37">
        <v>18605153</v>
      </c>
    </row>
    <row r="38" spans="1:4">
      <c r="A38">
        <v>37</v>
      </c>
      <c r="B38" t="s">
        <v>731</v>
      </c>
      <c r="C38" t="s">
        <v>736</v>
      </c>
      <c r="D38">
        <v>18605413</v>
      </c>
    </row>
    <row r="39" spans="1:4">
      <c r="A39">
        <v>38</v>
      </c>
      <c r="B39" t="s">
        <v>731</v>
      </c>
      <c r="C39" t="s">
        <v>737</v>
      </c>
      <c r="D39">
        <v>18605415</v>
      </c>
    </row>
    <row r="40" spans="1:4">
      <c r="A40">
        <v>39</v>
      </c>
      <c r="B40" t="s">
        <v>731</v>
      </c>
      <c r="C40" t="s">
        <v>738</v>
      </c>
      <c r="D40">
        <v>18605418</v>
      </c>
    </row>
    <row r="41" spans="1:4">
      <c r="A41">
        <v>40</v>
      </c>
      <c r="B41" t="s">
        <v>731</v>
      </c>
      <c r="C41" t="s">
        <v>739</v>
      </c>
      <c r="D41">
        <v>18605419</v>
      </c>
    </row>
    <row r="42" spans="1:4">
      <c r="A42">
        <v>41</v>
      </c>
      <c r="B42" t="s">
        <v>731</v>
      </c>
      <c r="C42" t="s">
        <v>740</v>
      </c>
      <c r="D42">
        <v>18605421</v>
      </c>
    </row>
    <row r="43" spans="1:4">
      <c r="A43">
        <v>42</v>
      </c>
      <c r="B43" t="s">
        <v>731</v>
      </c>
      <c r="C43" t="s">
        <v>741</v>
      </c>
      <c r="D43">
        <v>18605424</v>
      </c>
    </row>
    <row r="44" spans="1:4">
      <c r="A44">
        <v>43</v>
      </c>
      <c r="B44" t="s">
        <v>731</v>
      </c>
      <c r="C44" t="s">
        <v>742</v>
      </c>
      <c r="D44">
        <v>18605426</v>
      </c>
    </row>
    <row r="45" spans="1:4">
      <c r="A45">
        <v>44</v>
      </c>
      <c r="B45" t="s">
        <v>731</v>
      </c>
      <c r="C45" t="s">
        <v>743</v>
      </c>
      <c r="D45">
        <v>18605156</v>
      </c>
    </row>
    <row r="46" spans="1:4">
      <c r="A46">
        <v>45</v>
      </c>
      <c r="B46" t="s">
        <v>731</v>
      </c>
      <c r="C46" t="s">
        <v>744</v>
      </c>
      <c r="D46">
        <v>18605429</v>
      </c>
    </row>
    <row r="47" spans="1:4">
      <c r="A47">
        <v>46</v>
      </c>
      <c r="B47" t="s">
        <v>731</v>
      </c>
      <c r="C47" t="s">
        <v>745</v>
      </c>
      <c r="D47">
        <v>18605432</v>
      </c>
    </row>
    <row r="48" spans="1:4">
      <c r="A48">
        <v>47</v>
      </c>
      <c r="B48" t="s">
        <v>731</v>
      </c>
      <c r="C48" t="s">
        <v>746</v>
      </c>
      <c r="D48">
        <v>18605433</v>
      </c>
    </row>
    <row r="49" spans="1:4">
      <c r="A49">
        <v>48</v>
      </c>
      <c r="B49" t="s">
        <v>731</v>
      </c>
      <c r="C49" t="s">
        <v>747</v>
      </c>
      <c r="D49">
        <v>18605435</v>
      </c>
    </row>
    <row r="50" spans="1:4">
      <c r="A50">
        <v>49</v>
      </c>
      <c r="B50" t="s">
        <v>731</v>
      </c>
      <c r="C50" t="s">
        <v>748</v>
      </c>
      <c r="D50">
        <v>18605438</v>
      </c>
    </row>
    <row r="51" spans="1:4">
      <c r="A51">
        <v>50</v>
      </c>
      <c r="B51" t="s">
        <v>731</v>
      </c>
      <c r="C51" t="s">
        <v>749</v>
      </c>
      <c r="D51">
        <v>18605445</v>
      </c>
    </row>
    <row r="52" spans="1:4">
      <c r="A52">
        <v>51</v>
      </c>
      <c r="B52" t="s">
        <v>750</v>
      </c>
      <c r="C52" t="s">
        <v>751</v>
      </c>
      <c r="D52">
        <v>18606404</v>
      </c>
    </row>
    <row r="53" spans="1:4">
      <c r="A53">
        <v>52</v>
      </c>
      <c r="B53" t="s">
        <v>750</v>
      </c>
      <c r="C53" t="s">
        <v>752</v>
      </c>
      <c r="D53">
        <v>18606408</v>
      </c>
    </row>
    <row r="54" spans="1:4">
      <c r="A54">
        <v>53</v>
      </c>
      <c r="B54" t="s">
        <v>750</v>
      </c>
      <c r="C54" t="s">
        <v>753</v>
      </c>
      <c r="D54">
        <v>18606412</v>
      </c>
    </row>
    <row r="55" spans="1:4">
      <c r="A55">
        <v>54</v>
      </c>
      <c r="B55" t="s">
        <v>750</v>
      </c>
      <c r="C55" t="s">
        <v>750</v>
      </c>
      <c r="D55">
        <v>18606000</v>
      </c>
    </row>
    <row r="56" spans="1:4">
      <c r="A56">
        <v>55</v>
      </c>
      <c r="B56" t="s">
        <v>750</v>
      </c>
      <c r="C56" t="s">
        <v>2431</v>
      </c>
      <c r="D56">
        <v>18606151</v>
      </c>
    </row>
    <row r="57" spans="1:4">
      <c r="A57">
        <v>56</v>
      </c>
      <c r="B57" t="s">
        <v>750</v>
      </c>
      <c r="C57" t="s">
        <v>754</v>
      </c>
      <c r="D57">
        <v>18606414</v>
      </c>
    </row>
    <row r="58" spans="1:4">
      <c r="A58">
        <v>57</v>
      </c>
      <c r="B58" t="s">
        <v>750</v>
      </c>
      <c r="C58" t="s">
        <v>755</v>
      </c>
      <c r="D58">
        <v>18606416</v>
      </c>
    </row>
    <row r="59" spans="1:4">
      <c r="A59">
        <v>58</v>
      </c>
      <c r="B59" t="s">
        <v>750</v>
      </c>
      <c r="C59" t="s">
        <v>756</v>
      </c>
      <c r="D59">
        <v>18606428</v>
      </c>
    </row>
    <row r="60" spans="1:4">
      <c r="A60">
        <v>59</v>
      </c>
      <c r="B60" t="s">
        <v>750</v>
      </c>
      <c r="C60" t="s">
        <v>757</v>
      </c>
      <c r="D60">
        <v>18606432</v>
      </c>
    </row>
    <row r="61" spans="1:4">
      <c r="A61">
        <v>60</v>
      </c>
      <c r="B61" t="s">
        <v>750</v>
      </c>
      <c r="C61" t="s">
        <v>758</v>
      </c>
      <c r="D61">
        <v>18606436</v>
      </c>
    </row>
    <row r="62" spans="1:4">
      <c r="A62">
        <v>61</v>
      </c>
      <c r="B62" t="s">
        <v>750</v>
      </c>
      <c r="C62" t="s">
        <v>759</v>
      </c>
      <c r="D62">
        <v>18606440</v>
      </c>
    </row>
    <row r="63" spans="1:4">
      <c r="A63">
        <v>62</v>
      </c>
      <c r="B63" t="s">
        <v>750</v>
      </c>
      <c r="C63" t="s">
        <v>760</v>
      </c>
      <c r="D63">
        <v>18606444</v>
      </c>
    </row>
    <row r="64" spans="1:4">
      <c r="A64">
        <v>63</v>
      </c>
      <c r="B64" t="s">
        <v>761</v>
      </c>
      <c r="C64" t="s">
        <v>762</v>
      </c>
      <c r="D64">
        <v>18608404</v>
      </c>
    </row>
    <row r="65" spans="1:4">
      <c r="A65">
        <v>64</v>
      </c>
      <c r="B65" t="s">
        <v>761</v>
      </c>
      <c r="C65" t="s">
        <v>763</v>
      </c>
      <c r="D65">
        <v>18608408</v>
      </c>
    </row>
    <row r="66" spans="1:4">
      <c r="A66">
        <v>65</v>
      </c>
      <c r="B66" t="s">
        <v>761</v>
      </c>
      <c r="C66" t="s">
        <v>764</v>
      </c>
      <c r="D66">
        <v>18608412</v>
      </c>
    </row>
    <row r="67" spans="1:4">
      <c r="A67">
        <v>66</v>
      </c>
      <c r="B67" t="s">
        <v>761</v>
      </c>
      <c r="C67" t="s">
        <v>765</v>
      </c>
      <c r="D67">
        <v>18608416</v>
      </c>
    </row>
    <row r="68" spans="1:4">
      <c r="A68">
        <v>67</v>
      </c>
      <c r="B68" t="s">
        <v>761</v>
      </c>
      <c r="C68" t="s">
        <v>761</v>
      </c>
      <c r="D68">
        <v>18608000</v>
      </c>
    </row>
    <row r="69" spans="1:4">
      <c r="A69">
        <v>68</v>
      </c>
      <c r="B69" t="s">
        <v>761</v>
      </c>
      <c r="C69" t="s">
        <v>766</v>
      </c>
      <c r="D69">
        <v>18608432</v>
      </c>
    </row>
    <row r="70" spans="1:4">
      <c r="A70">
        <v>69</v>
      </c>
      <c r="B70" t="s">
        <v>761</v>
      </c>
      <c r="C70" t="s">
        <v>767</v>
      </c>
      <c r="D70">
        <v>18608434</v>
      </c>
    </row>
    <row r="71" spans="1:4">
      <c r="A71">
        <v>70</v>
      </c>
      <c r="B71" t="s">
        <v>761</v>
      </c>
      <c r="C71" t="s">
        <v>768</v>
      </c>
      <c r="D71">
        <v>18608436</v>
      </c>
    </row>
    <row r="72" spans="1:4">
      <c r="A72">
        <v>71</v>
      </c>
      <c r="B72" t="s">
        <v>761</v>
      </c>
      <c r="C72" t="s">
        <v>746</v>
      </c>
      <c r="D72">
        <v>18608440</v>
      </c>
    </row>
    <row r="73" spans="1:4">
      <c r="A73">
        <v>72</v>
      </c>
      <c r="B73" t="s">
        <v>761</v>
      </c>
      <c r="C73" t="s">
        <v>769</v>
      </c>
      <c r="D73">
        <v>18608444</v>
      </c>
    </row>
    <row r="74" spans="1:4">
      <c r="A74">
        <v>73</v>
      </c>
      <c r="B74" t="s">
        <v>761</v>
      </c>
      <c r="C74" t="s">
        <v>770</v>
      </c>
      <c r="D74">
        <v>18608448</v>
      </c>
    </row>
    <row r="75" spans="1:4">
      <c r="A75">
        <v>74</v>
      </c>
      <c r="B75" t="s">
        <v>761</v>
      </c>
      <c r="C75" t="s">
        <v>771</v>
      </c>
      <c r="D75">
        <v>18608452</v>
      </c>
    </row>
    <row r="76" spans="1:4">
      <c r="A76">
        <v>75</v>
      </c>
      <c r="B76" t="s">
        <v>761</v>
      </c>
      <c r="C76" t="s">
        <v>772</v>
      </c>
      <c r="D76">
        <v>18608456</v>
      </c>
    </row>
    <row r="77" spans="1:4">
      <c r="A77">
        <v>76</v>
      </c>
      <c r="B77" t="s">
        <v>761</v>
      </c>
      <c r="C77" t="s">
        <v>773</v>
      </c>
      <c r="D77">
        <v>18608460</v>
      </c>
    </row>
    <row r="78" spans="1:4">
      <c r="A78">
        <v>77</v>
      </c>
      <c r="B78" t="s">
        <v>761</v>
      </c>
      <c r="C78" t="s">
        <v>774</v>
      </c>
      <c r="D78">
        <v>18608101</v>
      </c>
    </row>
    <row r="79" spans="1:4">
      <c r="A79">
        <v>78</v>
      </c>
      <c r="B79" t="s">
        <v>775</v>
      </c>
      <c r="C79" t="s">
        <v>776</v>
      </c>
      <c r="D79">
        <v>18610402</v>
      </c>
    </row>
    <row r="80" spans="1:4">
      <c r="A80">
        <v>79</v>
      </c>
      <c r="B80" t="s">
        <v>775</v>
      </c>
      <c r="C80" t="s">
        <v>753</v>
      </c>
      <c r="D80">
        <v>18610404</v>
      </c>
    </row>
    <row r="81" spans="1:4">
      <c r="A81">
        <v>80</v>
      </c>
      <c r="B81" t="s">
        <v>775</v>
      </c>
      <c r="C81" t="s">
        <v>777</v>
      </c>
      <c r="D81">
        <v>18610408</v>
      </c>
    </row>
    <row r="82" spans="1:4">
      <c r="A82">
        <v>81</v>
      </c>
      <c r="B82" t="s">
        <v>775</v>
      </c>
      <c r="C82" t="s">
        <v>778</v>
      </c>
      <c r="D82">
        <v>18610412</v>
      </c>
    </row>
    <row r="83" spans="1:4">
      <c r="A83">
        <v>82</v>
      </c>
      <c r="B83" t="s">
        <v>775</v>
      </c>
      <c r="C83" t="s">
        <v>779</v>
      </c>
      <c r="D83">
        <v>18610416</v>
      </c>
    </row>
    <row r="84" spans="1:4">
      <c r="A84">
        <v>83</v>
      </c>
      <c r="B84" t="s">
        <v>775</v>
      </c>
      <c r="C84" t="s">
        <v>780</v>
      </c>
      <c r="D84">
        <v>18610420</v>
      </c>
    </row>
    <row r="85" spans="1:4">
      <c r="A85">
        <v>84</v>
      </c>
      <c r="B85" t="s">
        <v>775</v>
      </c>
      <c r="C85" t="s">
        <v>775</v>
      </c>
      <c r="D85">
        <v>18610000</v>
      </c>
    </row>
    <row r="86" spans="1:4">
      <c r="A86">
        <v>85</v>
      </c>
      <c r="B86" t="s">
        <v>775</v>
      </c>
      <c r="C86" t="s">
        <v>781</v>
      </c>
      <c r="D86">
        <v>18610151</v>
      </c>
    </row>
    <row r="87" spans="1:4">
      <c r="A87">
        <v>86</v>
      </c>
      <c r="B87" t="s">
        <v>775</v>
      </c>
      <c r="C87" t="s">
        <v>782</v>
      </c>
      <c r="D87">
        <v>18610424</v>
      </c>
    </row>
    <row r="88" spans="1:4">
      <c r="A88">
        <v>87</v>
      </c>
      <c r="B88" t="s">
        <v>775</v>
      </c>
      <c r="C88" t="s">
        <v>783</v>
      </c>
      <c r="D88">
        <v>18610428</v>
      </c>
    </row>
    <row r="89" spans="1:4">
      <c r="A89">
        <v>88</v>
      </c>
      <c r="B89" t="s">
        <v>775</v>
      </c>
      <c r="C89" t="s">
        <v>784</v>
      </c>
      <c r="D89">
        <v>18610432</v>
      </c>
    </row>
    <row r="90" spans="1:4">
      <c r="A90">
        <v>89</v>
      </c>
      <c r="B90" t="s">
        <v>775</v>
      </c>
      <c r="C90" t="s">
        <v>785</v>
      </c>
      <c r="D90">
        <v>18610460</v>
      </c>
    </row>
    <row r="91" spans="1:4">
      <c r="A91">
        <v>90</v>
      </c>
      <c r="B91" t="s">
        <v>775</v>
      </c>
      <c r="C91" t="s">
        <v>786</v>
      </c>
      <c r="D91">
        <v>18610438</v>
      </c>
    </row>
    <row r="92" spans="1:4">
      <c r="A92">
        <v>91</v>
      </c>
      <c r="B92" t="s">
        <v>775</v>
      </c>
      <c r="C92" t="s">
        <v>787</v>
      </c>
      <c r="D92">
        <v>18610440</v>
      </c>
    </row>
    <row r="93" spans="1:4">
      <c r="A93">
        <v>92</v>
      </c>
      <c r="B93" t="s">
        <v>775</v>
      </c>
      <c r="C93" t="s">
        <v>788</v>
      </c>
      <c r="D93">
        <v>18610444</v>
      </c>
    </row>
    <row r="94" spans="1:4">
      <c r="A94">
        <v>93</v>
      </c>
      <c r="B94" t="s">
        <v>775</v>
      </c>
      <c r="C94" t="s">
        <v>789</v>
      </c>
      <c r="D94">
        <v>18610448</v>
      </c>
    </row>
    <row r="95" spans="1:4">
      <c r="A95">
        <v>94</v>
      </c>
      <c r="B95" t="s">
        <v>775</v>
      </c>
      <c r="C95" t="s">
        <v>790</v>
      </c>
      <c r="D95">
        <v>18610452</v>
      </c>
    </row>
    <row r="96" spans="1:4">
      <c r="A96">
        <v>95</v>
      </c>
      <c r="B96" t="s">
        <v>775</v>
      </c>
      <c r="C96" t="s">
        <v>791</v>
      </c>
      <c r="D96">
        <v>18610456</v>
      </c>
    </row>
    <row r="97" spans="1:4">
      <c r="A97">
        <v>96</v>
      </c>
      <c r="B97" t="s">
        <v>792</v>
      </c>
      <c r="C97" t="s">
        <v>717</v>
      </c>
      <c r="D97">
        <v>18612404</v>
      </c>
    </row>
    <row r="98" spans="1:4">
      <c r="A98">
        <v>97</v>
      </c>
      <c r="B98" t="s">
        <v>792</v>
      </c>
      <c r="C98" t="s">
        <v>793</v>
      </c>
      <c r="D98">
        <v>18612408</v>
      </c>
    </row>
    <row r="99" spans="1:4">
      <c r="A99">
        <v>98</v>
      </c>
      <c r="B99" t="s">
        <v>792</v>
      </c>
      <c r="C99" t="s">
        <v>794</v>
      </c>
      <c r="D99">
        <v>18612410</v>
      </c>
    </row>
    <row r="100" spans="1:4">
      <c r="A100">
        <v>99</v>
      </c>
      <c r="B100" t="s">
        <v>792</v>
      </c>
      <c r="C100" t="s">
        <v>795</v>
      </c>
      <c r="D100">
        <v>18612412</v>
      </c>
    </row>
    <row r="101" spans="1:4">
      <c r="A101">
        <v>100</v>
      </c>
      <c r="B101" t="s">
        <v>792</v>
      </c>
      <c r="C101" t="s">
        <v>792</v>
      </c>
      <c r="D101">
        <v>18612000</v>
      </c>
    </row>
    <row r="102" spans="1:4">
      <c r="A102">
        <v>101</v>
      </c>
      <c r="B102" t="s">
        <v>792</v>
      </c>
      <c r="C102" t="s">
        <v>796</v>
      </c>
      <c r="D102">
        <v>18612101</v>
      </c>
    </row>
    <row r="103" spans="1:4">
      <c r="A103">
        <v>102</v>
      </c>
      <c r="B103" t="s">
        <v>792</v>
      </c>
      <c r="C103" t="s">
        <v>797</v>
      </c>
      <c r="D103">
        <v>18612416</v>
      </c>
    </row>
    <row r="104" spans="1:4">
      <c r="A104">
        <v>103</v>
      </c>
      <c r="B104" t="s">
        <v>792</v>
      </c>
      <c r="C104" t="s">
        <v>798</v>
      </c>
      <c r="D104">
        <v>18612157</v>
      </c>
    </row>
    <row r="105" spans="1:4">
      <c r="A105">
        <v>104</v>
      </c>
      <c r="B105" t="s">
        <v>792</v>
      </c>
      <c r="C105" t="s">
        <v>799</v>
      </c>
      <c r="D105">
        <v>18612162</v>
      </c>
    </row>
    <row r="106" spans="1:4">
      <c r="A106">
        <v>105</v>
      </c>
      <c r="B106" t="s">
        <v>792</v>
      </c>
      <c r="C106" t="s">
        <v>800</v>
      </c>
      <c r="D106">
        <v>18612173</v>
      </c>
    </row>
    <row r="107" spans="1:4">
      <c r="A107">
        <v>106</v>
      </c>
      <c r="B107" t="s">
        <v>792</v>
      </c>
      <c r="C107" t="s">
        <v>801</v>
      </c>
      <c r="D107">
        <v>18612420</v>
      </c>
    </row>
    <row r="108" spans="1:4">
      <c r="A108">
        <v>107</v>
      </c>
      <c r="B108" t="s">
        <v>792</v>
      </c>
      <c r="C108" t="s">
        <v>802</v>
      </c>
      <c r="D108">
        <v>18612426</v>
      </c>
    </row>
    <row r="109" spans="1:4">
      <c r="A109">
        <v>108</v>
      </c>
      <c r="B109" t="s">
        <v>792</v>
      </c>
      <c r="C109" t="s">
        <v>803</v>
      </c>
      <c r="D109">
        <v>18612428</v>
      </c>
    </row>
    <row r="110" spans="1:4">
      <c r="A110">
        <v>109</v>
      </c>
      <c r="B110" t="s">
        <v>792</v>
      </c>
      <c r="C110" t="s">
        <v>804</v>
      </c>
      <c r="D110">
        <v>18612424</v>
      </c>
    </row>
    <row r="111" spans="1:4">
      <c r="A111">
        <v>110</v>
      </c>
      <c r="B111" t="s">
        <v>792</v>
      </c>
      <c r="C111" t="s">
        <v>805</v>
      </c>
      <c r="D111">
        <v>18612432</v>
      </c>
    </row>
    <row r="112" spans="1:4">
      <c r="A112">
        <v>111</v>
      </c>
      <c r="B112" t="s">
        <v>806</v>
      </c>
      <c r="C112" t="s">
        <v>807</v>
      </c>
      <c r="D112">
        <v>18614404</v>
      </c>
    </row>
    <row r="113" spans="1:4">
      <c r="A113">
        <v>112</v>
      </c>
      <c r="B113" t="s">
        <v>806</v>
      </c>
      <c r="C113" t="s">
        <v>717</v>
      </c>
      <c r="D113">
        <v>18614408</v>
      </c>
    </row>
    <row r="114" spans="1:4">
      <c r="A114">
        <v>113</v>
      </c>
      <c r="B114" t="s">
        <v>806</v>
      </c>
      <c r="C114" t="s">
        <v>808</v>
      </c>
      <c r="D114">
        <v>18614412</v>
      </c>
    </row>
    <row r="115" spans="1:4">
      <c r="A115">
        <v>114</v>
      </c>
      <c r="B115" t="s">
        <v>806</v>
      </c>
      <c r="C115" t="s">
        <v>806</v>
      </c>
      <c r="D115">
        <v>18614000</v>
      </c>
    </row>
    <row r="116" spans="1:4">
      <c r="A116">
        <v>115</v>
      </c>
      <c r="B116" t="s">
        <v>806</v>
      </c>
      <c r="C116" t="s">
        <v>809</v>
      </c>
      <c r="D116">
        <v>18614151</v>
      </c>
    </row>
    <row r="117" spans="1:4">
      <c r="A117">
        <v>116</v>
      </c>
      <c r="B117" t="s">
        <v>806</v>
      </c>
      <c r="C117" t="s">
        <v>810</v>
      </c>
      <c r="D117">
        <v>18614416</v>
      </c>
    </row>
    <row r="118" spans="1:4">
      <c r="A118">
        <v>117</v>
      </c>
      <c r="B118" t="s">
        <v>806</v>
      </c>
      <c r="C118" t="s">
        <v>811</v>
      </c>
      <c r="D118">
        <v>18614420</v>
      </c>
    </row>
    <row r="119" spans="1:4">
      <c r="A119">
        <v>118</v>
      </c>
      <c r="B119" t="s">
        <v>806</v>
      </c>
      <c r="C119" t="s">
        <v>812</v>
      </c>
      <c r="D119">
        <v>18614424</v>
      </c>
    </row>
    <row r="120" spans="1:4">
      <c r="A120">
        <v>119</v>
      </c>
      <c r="B120" t="s">
        <v>806</v>
      </c>
      <c r="C120" t="s">
        <v>813</v>
      </c>
      <c r="D120">
        <v>18614458</v>
      </c>
    </row>
    <row r="121" spans="1:4">
      <c r="A121">
        <v>120</v>
      </c>
      <c r="B121" t="s">
        <v>806</v>
      </c>
      <c r="C121" t="s">
        <v>814</v>
      </c>
      <c r="D121">
        <v>18614428</v>
      </c>
    </row>
    <row r="122" spans="1:4">
      <c r="A122">
        <v>121</v>
      </c>
      <c r="B122" t="s">
        <v>806</v>
      </c>
      <c r="C122" t="s">
        <v>815</v>
      </c>
      <c r="D122">
        <v>18614432</v>
      </c>
    </row>
    <row r="123" spans="1:4">
      <c r="A123">
        <v>122</v>
      </c>
      <c r="B123" t="s">
        <v>806</v>
      </c>
      <c r="C123" t="s">
        <v>816</v>
      </c>
      <c r="D123">
        <v>18614436</v>
      </c>
    </row>
    <row r="124" spans="1:4">
      <c r="A124">
        <v>123</v>
      </c>
      <c r="B124" t="s">
        <v>806</v>
      </c>
      <c r="C124" t="s">
        <v>817</v>
      </c>
      <c r="D124">
        <v>18614444</v>
      </c>
    </row>
    <row r="125" spans="1:4">
      <c r="A125">
        <v>124</v>
      </c>
      <c r="B125" t="s">
        <v>806</v>
      </c>
      <c r="C125" t="s">
        <v>818</v>
      </c>
      <c r="D125">
        <v>18614448</v>
      </c>
    </row>
    <row r="126" spans="1:4">
      <c r="A126">
        <v>125</v>
      </c>
      <c r="B126" t="s">
        <v>806</v>
      </c>
      <c r="C126" t="s">
        <v>819</v>
      </c>
      <c r="D126">
        <v>18614456</v>
      </c>
    </row>
    <row r="127" spans="1:4">
      <c r="A127">
        <v>126</v>
      </c>
      <c r="B127" t="s">
        <v>820</v>
      </c>
      <c r="C127" t="s">
        <v>821</v>
      </c>
      <c r="D127">
        <v>18616444</v>
      </c>
    </row>
    <row r="128" spans="1:4">
      <c r="A128">
        <v>127</v>
      </c>
      <c r="B128" t="s">
        <v>820</v>
      </c>
      <c r="C128" t="s">
        <v>822</v>
      </c>
      <c r="D128">
        <v>18616404</v>
      </c>
    </row>
    <row r="129" spans="1:4">
      <c r="A129">
        <v>128</v>
      </c>
      <c r="B129" t="s">
        <v>820</v>
      </c>
      <c r="C129" t="s">
        <v>823</v>
      </c>
      <c r="D129">
        <v>18616412</v>
      </c>
    </row>
    <row r="130" spans="1:4">
      <c r="A130">
        <v>129</v>
      </c>
      <c r="B130" t="s">
        <v>820</v>
      </c>
      <c r="C130" t="s">
        <v>824</v>
      </c>
      <c r="D130">
        <v>18616414</v>
      </c>
    </row>
    <row r="131" spans="1:4">
      <c r="A131">
        <v>130</v>
      </c>
      <c r="B131" t="s">
        <v>820</v>
      </c>
      <c r="C131" t="s">
        <v>825</v>
      </c>
      <c r="D131">
        <v>18616416</v>
      </c>
    </row>
    <row r="132" spans="1:4">
      <c r="A132">
        <v>131</v>
      </c>
      <c r="B132" t="s">
        <v>820</v>
      </c>
      <c r="C132" t="s">
        <v>820</v>
      </c>
      <c r="D132">
        <v>18616000</v>
      </c>
    </row>
    <row r="133" spans="1:4">
      <c r="A133">
        <v>132</v>
      </c>
      <c r="B133" t="s">
        <v>820</v>
      </c>
      <c r="C133" t="s">
        <v>826</v>
      </c>
      <c r="D133">
        <v>18616101</v>
      </c>
    </row>
    <row r="134" spans="1:4">
      <c r="A134">
        <v>133</v>
      </c>
      <c r="B134" t="s">
        <v>820</v>
      </c>
      <c r="C134" t="s">
        <v>827</v>
      </c>
      <c r="D134">
        <v>18616420</v>
      </c>
    </row>
    <row r="135" spans="1:4">
      <c r="A135">
        <v>134</v>
      </c>
      <c r="B135" t="s">
        <v>820</v>
      </c>
      <c r="C135" t="s">
        <v>813</v>
      </c>
      <c r="D135">
        <v>18616424</v>
      </c>
    </row>
    <row r="136" spans="1:4">
      <c r="A136">
        <v>135</v>
      </c>
      <c r="B136" t="s">
        <v>820</v>
      </c>
      <c r="C136" t="s">
        <v>828</v>
      </c>
      <c r="D136">
        <v>18616428</v>
      </c>
    </row>
    <row r="137" spans="1:4">
      <c r="A137">
        <v>136</v>
      </c>
      <c r="B137" t="s">
        <v>820</v>
      </c>
      <c r="C137" t="s">
        <v>829</v>
      </c>
      <c r="D137">
        <v>18616430</v>
      </c>
    </row>
    <row r="138" spans="1:4">
      <c r="A138">
        <v>137</v>
      </c>
      <c r="B138" t="s">
        <v>820</v>
      </c>
      <c r="C138" t="s">
        <v>727</v>
      </c>
      <c r="D138">
        <v>18616446</v>
      </c>
    </row>
    <row r="139" spans="1:4">
      <c r="A139">
        <v>138</v>
      </c>
      <c r="B139" t="s">
        <v>820</v>
      </c>
      <c r="C139" t="s">
        <v>830</v>
      </c>
      <c r="D139">
        <v>18616450</v>
      </c>
    </row>
    <row r="140" spans="1:4">
      <c r="A140">
        <v>139</v>
      </c>
      <c r="B140" t="s">
        <v>820</v>
      </c>
      <c r="C140" t="s">
        <v>831</v>
      </c>
      <c r="D140">
        <v>18616432</v>
      </c>
    </row>
    <row r="141" spans="1:4">
      <c r="A141">
        <v>140</v>
      </c>
      <c r="B141" t="s">
        <v>832</v>
      </c>
      <c r="C141" t="s">
        <v>833</v>
      </c>
      <c r="D141">
        <v>18618404</v>
      </c>
    </row>
    <row r="142" spans="1:4">
      <c r="A142">
        <v>141</v>
      </c>
      <c r="B142" t="s">
        <v>832</v>
      </c>
      <c r="C142" t="s">
        <v>834</v>
      </c>
      <c r="D142">
        <v>18618406</v>
      </c>
    </row>
    <row r="143" spans="1:4">
      <c r="A143">
        <v>142</v>
      </c>
      <c r="B143" t="s">
        <v>832</v>
      </c>
      <c r="C143" t="s">
        <v>795</v>
      </c>
      <c r="D143">
        <v>18618408</v>
      </c>
    </row>
    <row r="144" spans="1:4">
      <c r="A144">
        <v>143</v>
      </c>
      <c r="B144" t="s">
        <v>832</v>
      </c>
      <c r="C144" t="s">
        <v>835</v>
      </c>
      <c r="D144">
        <v>18618412</v>
      </c>
    </row>
    <row r="145" spans="1:4">
      <c r="A145">
        <v>144</v>
      </c>
      <c r="B145" t="s">
        <v>832</v>
      </c>
      <c r="C145" t="s">
        <v>836</v>
      </c>
      <c r="D145">
        <v>18618414</v>
      </c>
    </row>
    <row r="146" spans="1:4">
      <c r="A146">
        <v>145</v>
      </c>
      <c r="B146" t="s">
        <v>832</v>
      </c>
      <c r="C146" t="s">
        <v>832</v>
      </c>
      <c r="D146">
        <v>18618000</v>
      </c>
    </row>
    <row r="147" spans="1:4">
      <c r="A147">
        <v>146</v>
      </c>
      <c r="B147" t="s">
        <v>832</v>
      </c>
      <c r="C147" t="s">
        <v>837</v>
      </c>
      <c r="D147">
        <v>18618418</v>
      </c>
    </row>
    <row r="148" spans="1:4">
      <c r="A148">
        <v>147</v>
      </c>
      <c r="B148" t="s">
        <v>832</v>
      </c>
      <c r="C148" t="s">
        <v>838</v>
      </c>
      <c r="D148">
        <v>18618420</v>
      </c>
    </row>
    <row r="149" spans="1:4">
      <c r="A149">
        <v>148</v>
      </c>
      <c r="B149" t="s">
        <v>832</v>
      </c>
      <c r="C149" t="s">
        <v>839</v>
      </c>
      <c r="D149">
        <v>18618422</v>
      </c>
    </row>
    <row r="150" spans="1:4">
      <c r="A150">
        <v>149</v>
      </c>
      <c r="B150" t="s">
        <v>832</v>
      </c>
      <c r="C150" t="s">
        <v>803</v>
      </c>
      <c r="D150">
        <v>18618424</v>
      </c>
    </row>
    <row r="151" spans="1:4">
      <c r="A151">
        <v>150</v>
      </c>
      <c r="B151" t="s">
        <v>832</v>
      </c>
      <c r="C151" t="s">
        <v>841</v>
      </c>
      <c r="D151">
        <v>18618103</v>
      </c>
    </row>
    <row r="152" spans="1:4">
      <c r="A152">
        <v>151</v>
      </c>
      <c r="B152" t="s">
        <v>832</v>
      </c>
      <c r="C152" t="s">
        <v>842</v>
      </c>
      <c r="D152">
        <v>18618428</v>
      </c>
    </row>
    <row r="153" spans="1:4">
      <c r="A153">
        <v>152</v>
      </c>
      <c r="B153" t="s">
        <v>832</v>
      </c>
      <c r="C153" t="s">
        <v>843</v>
      </c>
      <c r="D153">
        <v>18618430</v>
      </c>
    </row>
    <row r="154" spans="1:4">
      <c r="A154">
        <v>153</v>
      </c>
      <c r="B154" t="s">
        <v>832</v>
      </c>
      <c r="C154" t="s">
        <v>844</v>
      </c>
      <c r="D154">
        <v>18618432</v>
      </c>
    </row>
    <row r="155" spans="1:4">
      <c r="A155">
        <v>154</v>
      </c>
      <c r="B155" t="s">
        <v>832</v>
      </c>
      <c r="C155" t="s">
        <v>845</v>
      </c>
      <c r="D155">
        <v>18618436</v>
      </c>
    </row>
    <row r="156" spans="1:4">
      <c r="A156">
        <v>155</v>
      </c>
      <c r="B156" t="s">
        <v>832</v>
      </c>
      <c r="C156" t="s">
        <v>788</v>
      </c>
      <c r="D156">
        <v>18618444</v>
      </c>
    </row>
    <row r="157" spans="1:4">
      <c r="A157">
        <v>156</v>
      </c>
      <c r="B157" t="s">
        <v>832</v>
      </c>
      <c r="C157" t="s">
        <v>789</v>
      </c>
      <c r="D157">
        <v>18618448</v>
      </c>
    </row>
    <row r="158" spans="1:4">
      <c r="A158">
        <v>157</v>
      </c>
      <c r="B158" t="s">
        <v>832</v>
      </c>
      <c r="C158" t="s">
        <v>846</v>
      </c>
      <c r="D158">
        <v>18618452</v>
      </c>
    </row>
    <row r="159" spans="1:4">
      <c r="A159">
        <v>158</v>
      </c>
      <c r="B159" t="s">
        <v>832</v>
      </c>
      <c r="C159" t="s">
        <v>847</v>
      </c>
      <c r="D159">
        <v>18618456</v>
      </c>
    </row>
    <row r="160" spans="1:4">
      <c r="A160">
        <v>159</v>
      </c>
      <c r="B160" t="s">
        <v>832</v>
      </c>
      <c r="C160" t="s">
        <v>848</v>
      </c>
      <c r="D160">
        <v>18618460</v>
      </c>
    </row>
    <row r="161" spans="1:4">
      <c r="A161">
        <v>160</v>
      </c>
      <c r="B161" t="s">
        <v>849</v>
      </c>
      <c r="C161" t="s">
        <v>850</v>
      </c>
      <c r="D161">
        <v>18620408</v>
      </c>
    </row>
    <row r="162" spans="1:4">
      <c r="A162">
        <v>161</v>
      </c>
      <c r="B162" t="s">
        <v>849</v>
      </c>
      <c r="C162" t="s">
        <v>851</v>
      </c>
      <c r="D162">
        <v>18620436</v>
      </c>
    </row>
    <row r="163" spans="1:4">
      <c r="A163">
        <v>162</v>
      </c>
      <c r="B163" t="s">
        <v>849</v>
      </c>
      <c r="C163" t="s">
        <v>852</v>
      </c>
      <c r="D163">
        <v>18620416</v>
      </c>
    </row>
    <row r="164" spans="1:4">
      <c r="A164">
        <v>163</v>
      </c>
      <c r="B164" t="s">
        <v>849</v>
      </c>
      <c r="C164" t="s">
        <v>853</v>
      </c>
      <c r="D164">
        <v>18620412</v>
      </c>
    </row>
    <row r="165" spans="1:4">
      <c r="A165">
        <v>164</v>
      </c>
      <c r="B165" t="s">
        <v>849</v>
      </c>
      <c r="C165" t="s">
        <v>826</v>
      </c>
      <c r="D165">
        <v>18620420</v>
      </c>
    </row>
    <row r="166" spans="1:4">
      <c r="A166">
        <v>165</v>
      </c>
      <c r="B166" t="s">
        <v>849</v>
      </c>
      <c r="C166" t="s">
        <v>854</v>
      </c>
      <c r="D166">
        <v>18620424</v>
      </c>
    </row>
    <row r="167" spans="1:4">
      <c r="A167">
        <v>166</v>
      </c>
      <c r="B167" t="s">
        <v>849</v>
      </c>
      <c r="C167" t="s">
        <v>849</v>
      </c>
      <c r="D167">
        <v>18620000</v>
      </c>
    </row>
    <row r="168" spans="1:4">
      <c r="A168">
        <v>167</v>
      </c>
      <c r="B168" t="s">
        <v>849</v>
      </c>
      <c r="C168" t="s">
        <v>855</v>
      </c>
      <c r="D168">
        <v>18620428</v>
      </c>
    </row>
    <row r="169" spans="1:4">
      <c r="A169">
        <v>168</v>
      </c>
      <c r="B169" t="s">
        <v>849</v>
      </c>
      <c r="C169" t="s">
        <v>856</v>
      </c>
      <c r="D169">
        <v>18620434</v>
      </c>
    </row>
    <row r="170" spans="1:4">
      <c r="A170">
        <v>169</v>
      </c>
      <c r="B170" t="s">
        <v>849</v>
      </c>
      <c r="C170" t="s">
        <v>857</v>
      </c>
      <c r="D170">
        <v>18620435</v>
      </c>
    </row>
    <row r="171" spans="1:4">
      <c r="A171">
        <v>170</v>
      </c>
      <c r="B171" t="s">
        <v>849</v>
      </c>
      <c r="C171" t="s">
        <v>858</v>
      </c>
      <c r="D171">
        <v>18620440</v>
      </c>
    </row>
    <row r="172" spans="1:4">
      <c r="A172">
        <v>171</v>
      </c>
      <c r="B172" t="s">
        <v>859</v>
      </c>
      <c r="C172" t="s">
        <v>860</v>
      </c>
      <c r="D172">
        <v>18622404</v>
      </c>
    </row>
    <row r="173" spans="1:4">
      <c r="A173">
        <v>172</v>
      </c>
      <c r="B173" t="s">
        <v>859</v>
      </c>
      <c r="C173" t="s">
        <v>861</v>
      </c>
      <c r="D173">
        <v>18622408</v>
      </c>
    </row>
    <row r="174" spans="1:4">
      <c r="A174">
        <v>173</v>
      </c>
      <c r="B174" t="s">
        <v>859</v>
      </c>
      <c r="C174" t="s">
        <v>862</v>
      </c>
      <c r="D174">
        <v>18622412</v>
      </c>
    </row>
    <row r="175" spans="1:4">
      <c r="A175">
        <v>174</v>
      </c>
      <c r="B175" t="s">
        <v>859</v>
      </c>
      <c r="C175" t="s">
        <v>863</v>
      </c>
      <c r="D175">
        <v>18622416</v>
      </c>
    </row>
    <row r="176" spans="1:4">
      <c r="A176">
        <v>175</v>
      </c>
      <c r="B176" t="s">
        <v>859</v>
      </c>
      <c r="C176" t="s">
        <v>859</v>
      </c>
      <c r="D176">
        <v>18622000</v>
      </c>
    </row>
    <row r="177" spans="1:4">
      <c r="A177">
        <v>176</v>
      </c>
      <c r="B177" t="s">
        <v>859</v>
      </c>
      <c r="C177" t="s">
        <v>864</v>
      </c>
      <c r="D177">
        <v>18622418</v>
      </c>
    </row>
    <row r="178" spans="1:4">
      <c r="A178">
        <v>177</v>
      </c>
      <c r="B178" t="s">
        <v>859</v>
      </c>
      <c r="C178" t="s">
        <v>865</v>
      </c>
      <c r="D178">
        <v>18622420</v>
      </c>
    </row>
    <row r="179" spans="1:4">
      <c r="A179">
        <v>178</v>
      </c>
      <c r="B179" t="s">
        <v>859</v>
      </c>
      <c r="C179" t="s">
        <v>866</v>
      </c>
      <c r="D179">
        <v>18622424</v>
      </c>
    </row>
    <row r="180" spans="1:4">
      <c r="A180">
        <v>179</v>
      </c>
      <c r="B180" t="s">
        <v>859</v>
      </c>
      <c r="C180" t="s">
        <v>867</v>
      </c>
      <c r="D180">
        <v>18622428</v>
      </c>
    </row>
    <row r="181" spans="1:4">
      <c r="A181">
        <v>180</v>
      </c>
      <c r="B181" t="s">
        <v>859</v>
      </c>
      <c r="C181" t="s">
        <v>868</v>
      </c>
      <c r="D181">
        <v>18622432</v>
      </c>
    </row>
    <row r="182" spans="1:4">
      <c r="A182">
        <v>181</v>
      </c>
      <c r="B182" t="s">
        <v>859</v>
      </c>
      <c r="C182" t="s">
        <v>869</v>
      </c>
      <c r="D182">
        <v>18622436</v>
      </c>
    </row>
    <row r="183" spans="1:4">
      <c r="A183">
        <v>182</v>
      </c>
      <c r="B183" t="s">
        <v>870</v>
      </c>
      <c r="C183" t="s">
        <v>871</v>
      </c>
      <c r="D183">
        <v>18624404</v>
      </c>
    </row>
    <row r="184" spans="1:4">
      <c r="A184">
        <v>183</v>
      </c>
      <c r="B184" t="s">
        <v>870</v>
      </c>
      <c r="C184" t="s">
        <v>872</v>
      </c>
      <c r="D184">
        <v>18624412</v>
      </c>
    </row>
    <row r="185" spans="1:4">
      <c r="A185">
        <v>184</v>
      </c>
      <c r="B185" t="s">
        <v>870</v>
      </c>
      <c r="C185" t="s">
        <v>873</v>
      </c>
      <c r="D185">
        <v>18624416</v>
      </c>
    </row>
    <row r="186" spans="1:4">
      <c r="A186">
        <v>185</v>
      </c>
      <c r="B186" t="s">
        <v>870</v>
      </c>
      <c r="C186" t="s">
        <v>862</v>
      </c>
      <c r="D186">
        <v>18624420</v>
      </c>
    </row>
    <row r="187" spans="1:4">
      <c r="A187">
        <v>186</v>
      </c>
      <c r="B187" t="s">
        <v>870</v>
      </c>
      <c r="C187" t="s">
        <v>870</v>
      </c>
      <c r="D187">
        <v>18624000</v>
      </c>
    </row>
    <row r="188" spans="1:4">
      <c r="A188">
        <v>187</v>
      </c>
      <c r="B188" t="s">
        <v>870</v>
      </c>
      <c r="C188" t="s">
        <v>874</v>
      </c>
      <c r="D188">
        <v>18624101</v>
      </c>
    </row>
    <row r="189" spans="1:4">
      <c r="A189">
        <v>188</v>
      </c>
      <c r="B189" t="s">
        <v>870</v>
      </c>
      <c r="C189" t="s">
        <v>875</v>
      </c>
      <c r="D189">
        <v>18624424</v>
      </c>
    </row>
    <row r="190" spans="1:4">
      <c r="A190">
        <v>189</v>
      </c>
      <c r="B190" t="s">
        <v>870</v>
      </c>
      <c r="C190" t="s">
        <v>798</v>
      </c>
      <c r="D190">
        <v>18624428</v>
      </c>
    </row>
    <row r="191" spans="1:4">
      <c r="A191">
        <v>190</v>
      </c>
      <c r="B191" t="s">
        <v>870</v>
      </c>
      <c r="C191" t="s">
        <v>876</v>
      </c>
      <c r="D191">
        <v>18624432</v>
      </c>
    </row>
    <row r="192" spans="1:4">
      <c r="A192">
        <v>191</v>
      </c>
      <c r="B192" t="s">
        <v>870</v>
      </c>
      <c r="C192" t="s">
        <v>877</v>
      </c>
      <c r="D192">
        <v>18624436</v>
      </c>
    </row>
    <row r="193" spans="1:4">
      <c r="A193">
        <v>192</v>
      </c>
      <c r="B193" t="s">
        <v>870</v>
      </c>
      <c r="C193" t="s">
        <v>878</v>
      </c>
      <c r="D193">
        <v>18624440</v>
      </c>
    </row>
    <row r="194" spans="1:4">
      <c r="A194">
        <v>193</v>
      </c>
      <c r="B194" t="s">
        <v>870</v>
      </c>
      <c r="C194" t="s">
        <v>879</v>
      </c>
      <c r="D194">
        <v>18624442</v>
      </c>
    </row>
    <row r="195" spans="1:4">
      <c r="A195">
        <v>194</v>
      </c>
      <c r="B195" t="s">
        <v>870</v>
      </c>
      <c r="C195" t="s">
        <v>880</v>
      </c>
      <c r="D195">
        <v>18624444</v>
      </c>
    </row>
    <row r="196" spans="1:4">
      <c r="A196">
        <v>195</v>
      </c>
      <c r="B196" t="s">
        <v>870</v>
      </c>
      <c r="C196" t="s">
        <v>881</v>
      </c>
      <c r="D196">
        <v>18624445</v>
      </c>
    </row>
    <row r="197" spans="1:4">
      <c r="A197">
        <v>196</v>
      </c>
      <c r="B197" t="s">
        <v>870</v>
      </c>
      <c r="C197" t="s">
        <v>882</v>
      </c>
      <c r="D197">
        <v>18624446</v>
      </c>
    </row>
    <row r="198" spans="1:4">
      <c r="A198">
        <v>197</v>
      </c>
      <c r="B198" t="s">
        <v>870</v>
      </c>
      <c r="C198" t="s">
        <v>883</v>
      </c>
      <c r="D198">
        <v>18624448</v>
      </c>
    </row>
    <row r="199" spans="1:4">
      <c r="A199">
        <v>198</v>
      </c>
      <c r="B199" t="s">
        <v>870</v>
      </c>
      <c r="C199" t="s">
        <v>884</v>
      </c>
      <c r="D199">
        <v>18624452</v>
      </c>
    </row>
    <row r="200" spans="1:4">
      <c r="A200">
        <v>199</v>
      </c>
      <c r="B200" t="s">
        <v>885</v>
      </c>
      <c r="C200" t="s">
        <v>886</v>
      </c>
      <c r="D200">
        <v>18626404</v>
      </c>
    </row>
    <row r="201" spans="1:4">
      <c r="A201">
        <v>200</v>
      </c>
      <c r="B201" t="s">
        <v>885</v>
      </c>
      <c r="C201" t="s">
        <v>887</v>
      </c>
      <c r="D201">
        <v>18626408</v>
      </c>
    </row>
    <row r="202" spans="1:4">
      <c r="A202">
        <v>201</v>
      </c>
      <c r="B202" t="s">
        <v>885</v>
      </c>
      <c r="C202" t="s">
        <v>885</v>
      </c>
      <c r="D202">
        <v>18626000</v>
      </c>
    </row>
    <row r="203" spans="1:4">
      <c r="A203">
        <v>202</v>
      </c>
      <c r="B203" t="s">
        <v>885</v>
      </c>
      <c r="C203" t="s">
        <v>888</v>
      </c>
      <c r="D203">
        <v>18626412</v>
      </c>
    </row>
    <row r="204" spans="1:4">
      <c r="A204">
        <v>203</v>
      </c>
      <c r="B204" t="s">
        <v>885</v>
      </c>
      <c r="C204" t="s">
        <v>889</v>
      </c>
      <c r="D204">
        <v>18626416</v>
      </c>
    </row>
    <row r="205" spans="1:4">
      <c r="A205">
        <v>204</v>
      </c>
      <c r="B205" t="s">
        <v>885</v>
      </c>
      <c r="C205" t="s">
        <v>890</v>
      </c>
      <c r="D205">
        <v>18626420</v>
      </c>
    </row>
    <row r="206" spans="1:4">
      <c r="A206">
        <v>205</v>
      </c>
      <c r="B206" t="s">
        <v>885</v>
      </c>
      <c r="C206" t="s">
        <v>891</v>
      </c>
      <c r="D206">
        <v>18626424</v>
      </c>
    </row>
    <row r="207" spans="1:4">
      <c r="A207">
        <v>206</v>
      </c>
      <c r="B207" t="s">
        <v>885</v>
      </c>
      <c r="C207" t="s">
        <v>892</v>
      </c>
      <c r="D207">
        <v>18626428</v>
      </c>
    </row>
    <row r="208" spans="1:4">
      <c r="A208">
        <v>207</v>
      </c>
      <c r="B208" t="s">
        <v>885</v>
      </c>
      <c r="C208" t="s">
        <v>893</v>
      </c>
      <c r="D208">
        <v>18626440</v>
      </c>
    </row>
    <row r="209" spans="1:4">
      <c r="A209">
        <v>208</v>
      </c>
      <c r="B209" t="s">
        <v>885</v>
      </c>
      <c r="C209" t="s">
        <v>894</v>
      </c>
      <c r="D209">
        <v>18626101</v>
      </c>
    </row>
    <row r="210" spans="1:4">
      <c r="A210">
        <v>209</v>
      </c>
      <c r="B210" t="s">
        <v>895</v>
      </c>
      <c r="C210" t="s">
        <v>834</v>
      </c>
      <c r="D210">
        <v>18646404</v>
      </c>
    </row>
    <row r="211" spans="1:4">
      <c r="A211">
        <v>210</v>
      </c>
      <c r="B211" t="s">
        <v>895</v>
      </c>
      <c r="C211" t="s">
        <v>896</v>
      </c>
      <c r="D211">
        <v>18646408</v>
      </c>
    </row>
    <row r="212" spans="1:4">
      <c r="A212">
        <v>211</v>
      </c>
      <c r="B212" t="s">
        <v>895</v>
      </c>
      <c r="C212" t="s">
        <v>897</v>
      </c>
      <c r="D212">
        <v>18646412</v>
      </c>
    </row>
    <row r="213" spans="1:4">
      <c r="A213">
        <v>212</v>
      </c>
      <c r="B213" t="s">
        <v>895</v>
      </c>
      <c r="C213" t="s">
        <v>898</v>
      </c>
      <c r="D213">
        <v>18646420</v>
      </c>
    </row>
    <row r="214" spans="1:4">
      <c r="A214">
        <v>213</v>
      </c>
      <c r="B214" t="s">
        <v>895</v>
      </c>
      <c r="C214" t="s">
        <v>895</v>
      </c>
      <c r="D214">
        <v>18646000</v>
      </c>
    </row>
    <row r="215" spans="1:4">
      <c r="A215">
        <v>214</v>
      </c>
      <c r="B215" t="s">
        <v>895</v>
      </c>
      <c r="C215" t="s">
        <v>899</v>
      </c>
      <c r="D215">
        <v>18646423</v>
      </c>
    </row>
    <row r="216" spans="1:4">
      <c r="A216">
        <v>215</v>
      </c>
      <c r="B216" t="s">
        <v>895</v>
      </c>
      <c r="C216" t="s">
        <v>900</v>
      </c>
      <c r="D216">
        <v>18646440</v>
      </c>
    </row>
    <row r="217" spans="1:4">
      <c r="A217">
        <v>216</v>
      </c>
      <c r="B217" t="s">
        <v>895</v>
      </c>
      <c r="C217" t="s">
        <v>901</v>
      </c>
      <c r="D217">
        <v>18646454</v>
      </c>
    </row>
    <row r="218" spans="1:4">
      <c r="A218">
        <v>217</v>
      </c>
      <c r="B218" t="s">
        <v>895</v>
      </c>
      <c r="C218" t="s">
        <v>902</v>
      </c>
      <c r="D218">
        <v>18646456</v>
      </c>
    </row>
    <row r="219" spans="1:4">
      <c r="A219">
        <v>218</v>
      </c>
      <c r="B219" t="s">
        <v>895</v>
      </c>
      <c r="C219" t="s">
        <v>903</v>
      </c>
      <c r="D219">
        <v>18646468</v>
      </c>
    </row>
    <row r="220" spans="1:4">
      <c r="A220">
        <v>219</v>
      </c>
      <c r="B220" t="s">
        <v>904</v>
      </c>
      <c r="C220" t="s">
        <v>905</v>
      </c>
      <c r="D220">
        <v>18630402</v>
      </c>
    </row>
    <row r="221" spans="1:4">
      <c r="A221">
        <v>220</v>
      </c>
      <c r="B221" t="s">
        <v>904</v>
      </c>
      <c r="C221" t="s">
        <v>906</v>
      </c>
      <c r="D221">
        <v>18630404</v>
      </c>
    </row>
    <row r="222" spans="1:4">
      <c r="A222">
        <v>221</v>
      </c>
      <c r="B222" t="s">
        <v>904</v>
      </c>
      <c r="C222" t="s">
        <v>907</v>
      </c>
      <c r="D222">
        <v>18630432</v>
      </c>
    </row>
    <row r="223" spans="1:4">
      <c r="A223">
        <v>222</v>
      </c>
      <c r="B223" t="s">
        <v>904</v>
      </c>
      <c r="C223" t="s">
        <v>908</v>
      </c>
      <c r="D223">
        <v>18630412</v>
      </c>
    </row>
    <row r="224" spans="1:4">
      <c r="A224">
        <v>223</v>
      </c>
      <c r="B224" t="s">
        <v>904</v>
      </c>
      <c r="C224" t="s">
        <v>909</v>
      </c>
      <c r="D224">
        <v>18630416</v>
      </c>
    </row>
    <row r="225" spans="1:4">
      <c r="A225">
        <v>224</v>
      </c>
      <c r="B225" t="s">
        <v>904</v>
      </c>
      <c r="C225" t="s">
        <v>910</v>
      </c>
      <c r="D225">
        <v>18630422</v>
      </c>
    </row>
    <row r="226" spans="1:4">
      <c r="A226">
        <v>225</v>
      </c>
      <c r="B226" t="s">
        <v>904</v>
      </c>
      <c r="C226" t="s">
        <v>904</v>
      </c>
      <c r="D226">
        <v>18630000</v>
      </c>
    </row>
    <row r="227" spans="1:4">
      <c r="A227">
        <v>226</v>
      </c>
      <c r="B227" t="s">
        <v>904</v>
      </c>
      <c r="C227" t="s">
        <v>911</v>
      </c>
      <c r="D227">
        <v>18630424</v>
      </c>
    </row>
    <row r="228" spans="1:4">
      <c r="A228">
        <v>227</v>
      </c>
      <c r="B228" t="s">
        <v>904</v>
      </c>
      <c r="C228" t="s">
        <v>912</v>
      </c>
      <c r="D228">
        <v>18630426</v>
      </c>
    </row>
    <row r="229" spans="1:4">
      <c r="A229">
        <v>228</v>
      </c>
      <c r="B229" t="s">
        <v>904</v>
      </c>
      <c r="C229" t="s">
        <v>913</v>
      </c>
      <c r="D229">
        <v>18630428</v>
      </c>
    </row>
    <row r="230" spans="1:4">
      <c r="A230">
        <v>229</v>
      </c>
      <c r="B230" t="s">
        <v>904</v>
      </c>
      <c r="C230" t="s">
        <v>914</v>
      </c>
      <c r="D230">
        <v>18630420</v>
      </c>
    </row>
    <row r="231" spans="1:4">
      <c r="A231">
        <v>230</v>
      </c>
      <c r="B231" t="s">
        <v>904</v>
      </c>
      <c r="C231" t="s">
        <v>915</v>
      </c>
      <c r="D231">
        <v>18630408</v>
      </c>
    </row>
    <row r="232" spans="1:4">
      <c r="A232">
        <v>231</v>
      </c>
      <c r="B232" t="s">
        <v>904</v>
      </c>
      <c r="C232" t="s">
        <v>916</v>
      </c>
      <c r="D232">
        <v>18630436</v>
      </c>
    </row>
    <row r="233" spans="1:4">
      <c r="A233">
        <v>232</v>
      </c>
      <c r="B233" t="s">
        <v>904</v>
      </c>
      <c r="C233" t="s">
        <v>917</v>
      </c>
      <c r="D233">
        <v>18630101</v>
      </c>
    </row>
    <row r="234" spans="1:4">
      <c r="A234">
        <v>233</v>
      </c>
      <c r="B234" t="s">
        <v>918</v>
      </c>
      <c r="C234" t="s">
        <v>861</v>
      </c>
      <c r="D234">
        <v>18634404</v>
      </c>
    </row>
    <row r="235" spans="1:4">
      <c r="A235">
        <v>234</v>
      </c>
      <c r="B235" t="s">
        <v>918</v>
      </c>
      <c r="C235" t="s">
        <v>919</v>
      </c>
      <c r="D235">
        <v>18634408</v>
      </c>
    </row>
    <row r="236" spans="1:4">
      <c r="A236">
        <v>235</v>
      </c>
      <c r="B236" t="s">
        <v>918</v>
      </c>
      <c r="C236" t="s">
        <v>920</v>
      </c>
      <c r="D236">
        <v>18634412</v>
      </c>
    </row>
    <row r="237" spans="1:4">
      <c r="A237">
        <v>236</v>
      </c>
      <c r="B237" t="s">
        <v>918</v>
      </c>
      <c r="C237" t="s">
        <v>921</v>
      </c>
      <c r="D237">
        <v>18634416</v>
      </c>
    </row>
    <row r="238" spans="1:4">
      <c r="A238">
        <v>237</v>
      </c>
      <c r="B238" t="s">
        <v>918</v>
      </c>
      <c r="C238" t="s">
        <v>922</v>
      </c>
      <c r="D238">
        <v>18634420</v>
      </c>
    </row>
    <row r="239" spans="1:4">
      <c r="A239">
        <v>238</v>
      </c>
      <c r="B239" t="s">
        <v>918</v>
      </c>
      <c r="C239" t="s">
        <v>923</v>
      </c>
      <c r="D239">
        <v>18634424</v>
      </c>
    </row>
    <row r="240" spans="1:4">
      <c r="A240">
        <v>239</v>
      </c>
      <c r="B240" t="s">
        <v>918</v>
      </c>
      <c r="C240" t="s">
        <v>918</v>
      </c>
      <c r="D240">
        <v>18634000</v>
      </c>
    </row>
    <row r="241" spans="1:4">
      <c r="A241">
        <v>240</v>
      </c>
      <c r="B241" t="s">
        <v>918</v>
      </c>
      <c r="C241" t="s">
        <v>924</v>
      </c>
      <c r="D241">
        <v>18634426</v>
      </c>
    </row>
    <row r="242" spans="1:4">
      <c r="A242">
        <v>241</v>
      </c>
      <c r="B242" t="s">
        <v>918</v>
      </c>
      <c r="C242" t="s">
        <v>925</v>
      </c>
      <c r="D242">
        <v>18634428</v>
      </c>
    </row>
    <row r="243" spans="1:4">
      <c r="A243">
        <v>242</v>
      </c>
      <c r="B243" t="s">
        <v>918</v>
      </c>
      <c r="C243" t="s">
        <v>926</v>
      </c>
      <c r="D243">
        <v>18634432</v>
      </c>
    </row>
    <row r="244" spans="1:4">
      <c r="A244">
        <v>243</v>
      </c>
      <c r="B244" t="s">
        <v>918</v>
      </c>
      <c r="C244" t="s">
        <v>927</v>
      </c>
      <c r="D244">
        <v>18634440</v>
      </c>
    </row>
    <row r="245" spans="1:4">
      <c r="A245">
        <v>244</v>
      </c>
      <c r="B245" t="s">
        <v>918</v>
      </c>
      <c r="C245" t="s">
        <v>928</v>
      </c>
      <c r="D245">
        <v>18634444</v>
      </c>
    </row>
    <row r="246" spans="1:4">
      <c r="A246">
        <v>245</v>
      </c>
      <c r="B246" t="s">
        <v>918</v>
      </c>
      <c r="C246" t="s">
        <v>929</v>
      </c>
      <c r="D246">
        <v>18634448</v>
      </c>
    </row>
    <row r="247" spans="1:4">
      <c r="A247">
        <v>246</v>
      </c>
      <c r="B247" t="s">
        <v>918</v>
      </c>
      <c r="C247" t="s">
        <v>930</v>
      </c>
      <c r="D247">
        <v>18634452</v>
      </c>
    </row>
    <row r="248" spans="1:4">
      <c r="A248">
        <v>247</v>
      </c>
      <c r="B248" t="s">
        <v>931</v>
      </c>
      <c r="C248" t="s">
        <v>932</v>
      </c>
      <c r="D248">
        <v>18636404</v>
      </c>
    </row>
    <row r="249" spans="1:4">
      <c r="A249">
        <v>248</v>
      </c>
      <c r="B249" t="s">
        <v>931</v>
      </c>
      <c r="C249" t="s">
        <v>933</v>
      </c>
      <c r="D249">
        <v>18636408</v>
      </c>
    </row>
    <row r="250" spans="1:4">
      <c r="A250">
        <v>249</v>
      </c>
      <c r="B250" t="s">
        <v>931</v>
      </c>
      <c r="C250" t="s">
        <v>907</v>
      </c>
      <c r="D250">
        <v>18636412</v>
      </c>
    </row>
    <row r="251" spans="1:4">
      <c r="A251">
        <v>250</v>
      </c>
      <c r="B251" t="s">
        <v>931</v>
      </c>
      <c r="C251" t="s">
        <v>934</v>
      </c>
      <c r="D251">
        <v>18636416</v>
      </c>
    </row>
    <row r="252" spans="1:4">
      <c r="A252">
        <v>251</v>
      </c>
      <c r="B252" t="s">
        <v>931</v>
      </c>
      <c r="C252" t="s">
        <v>935</v>
      </c>
      <c r="D252">
        <v>18636420</v>
      </c>
    </row>
    <row r="253" spans="1:4">
      <c r="A253">
        <v>252</v>
      </c>
      <c r="B253" t="s">
        <v>931</v>
      </c>
      <c r="C253" t="s">
        <v>931</v>
      </c>
      <c r="D253">
        <v>18636000</v>
      </c>
    </row>
    <row r="254" spans="1:4">
      <c r="A254">
        <v>253</v>
      </c>
      <c r="B254" t="s">
        <v>931</v>
      </c>
      <c r="C254" t="s">
        <v>936</v>
      </c>
      <c r="D254">
        <v>18636422</v>
      </c>
    </row>
    <row r="255" spans="1:4">
      <c r="A255">
        <v>254</v>
      </c>
      <c r="B255" t="s">
        <v>931</v>
      </c>
      <c r="C255" t="s">
        <v>937</v>
      </c>
      <c r="D255">
        <v>18636423</v>
      </c>
    </row>
    <row r="256" spans="1:4">
      <c r="A256">
        <v>255</v>
      </c>
      <c r="B256" t="s">
        <v>931</v>
      </c>
      <c r="C256" t="s">
        <v>938</v>
      </c>
      <c r="D256">
        <v>18636424</v>
      </c>
    </row>
    <row r="257" spans="1:4">
      <c r="A257">
        <v>256</v>
      </c>
      <c r="B257" t="s">
        <v>931</v>
      </c>
      <c r="C257" t="s">
        <v>939</v>
      </c>
      <c r="D257">
        <v>18636428</v>
      </c>
    </row>
    <row r="258" spans="1:4">
      <c r="A258">
        <v>257</v>
      </c>
      <c r="B258" t="s">
        <v>931</v>
      </c>
      <c r="C258" t="s">
        <v>940</v>
      </c>
      <c r="D258">
        <v>18636432</v>
      </c>
    </row>
    <row r="259" spans="1:4">
      <c r="A259">
        <v>258</v>
      </c>
      <c r="B259" t="s">
        <v>931</v>
      </c>
      <c r="C259" t="s">
        <v>915</v>
      </c>
      <c r="D259">
        <v>18636436</v>
      </c>
    </row>
    <row r="260" spans="1:4">
      <c r="A260">
        <v>259</v>
      </c>
      <c r="B260" t="s">
        <v>931</v>
      </c>
      <c r="C260" t="s">
        <v>941</v>
      </c>
      <c r="D260">
        <v>18636101</v>
      </c>
    </row>
    <row r="261" spans="1:4">
      <c r="A261">
        <v>260</v>
      </c>
      <c r="B261" t="s">
        <v>942</v>
      </c>
      <c r="C261" t="s">
        <v>943</v>
      </c>
      <c r="D261">
        <v>18638404</v>
      </c>
    </row>
    <row r="262" spans="1:4">
      <c r="A262">
        <v>261</v>
      </c>
      <c r="B262" t="s">
        <v>942</v>
      </c>
      <c r="C262" t="s">
        <v>753</v>
      </c>
      <c r="D262">
        <v>18638408</v>
      </c>
    </row>
    <row r="263" spans="1:4">
      <c r="A263">
        <v>262</v>
      </c>
      <c r="B263" t="s">
        <v>942</v>
      </c>
      <c r="C263" t="s">
        <v>944</v>
      </c>
      <c r="D263">
        <v>18638412</v>
      </c>
    </row>
    <row r="264" spans="1:4">
      <c r="A264">
        <v>263</v>
      </c>
      <c r="B264" t="s">
        <v>942</v>
      </c>
      <c r="C264" t="s">
        <v>945</v>
      </c>
      <c r="D264">
        <v>18638416</v>
      </c>
    </row>
    <row r="265" spans="1:4">
      <c r="A265">
        <v>264</v>
      </c>
      <c r="B265" t="s">
        <v>942</v>
      </c>
      <c r="C265" t="s">
        <v>946</v>
      </c>
      <c r="D265">
        <v>18638420</v>
      </c>
    </row>
    <row r="266" spans="1:4">
      <c r="A266">
        <v>265</v>
      </c>
      <c r="B266" t="s">
        <v>942</v>
      </c>
      <c r="C266" t="s">
        <v>947</v>
      </c>
      <c r="D266">
        <v>18638422</v>
      </c>
    </row>
    <row r="267" spans="1:4">
      <c r="A267">
        <v>266</v>
      </c>
      <c r="B267" t="s">
        <v>942</v>
      </c>
      <c r="C267" t="s">
        <v>942</v>
      </c>
      <c r="D267">
        <v>18638000</v>
      </c>
    </row>
    <row r="268" spans="1:4">
      <c r="A268">
        <v>267</v>
      </c>
      <c r="B268" t="s">
        <v>942</v>
      </c>
      <c r="C268" t="s">
        <v>948</v>
      </c>
      <c r="D268">
        <v>18638424</v>
      </c>
    </row>
    <row r="269" spans="1:4">
      <c r="A269">
        <v>268</v>
      </c>
      <c r="B269" t="s">
        <v>942</v>
      </c>
      <c r="C269" t="s">
        <v>949</v>
      </c>
      <c r="D269">
        <v>18638428</v>
      </c>
    </row>
    <row r="270" spans="1:4">
      <c r="A270">
        <v>269</v>
      </c>
      <c r="B270" t="s">
        <v>942</v>
      </c>
      <c r="C270" t="s">
        <v>950</v>
      </c>
      <c r="D270">
        <v>18638432</v>
      </c>
    </row>
    <row r="271" spans="1:4">
      <c r="A271">
        <v>270</v>
      </c>
      <c r="B271" t="s">
        <v>942</v>
      </c>
      <c r="C271" t="s">
        <v>951</v>
      </c>
      <c r="D271">
        <v>18638436</v>
      </c>
    </row>
    <row r="272" spans="1:4">
      <c r="A272">
        <v>271</v>
      </c>
      <c r="B272" t="s">
        <v>942</v>
      </c>
      <c r="C272" t="s">
        <v>791</v>
      </c>
      <c r="D272">
        <v>18638440</v>
      </c>
    </row>
    <row r="273" spans="1:4">
      <c r="A273">
        <v>272</v>
      </c>
      <c r="B273" t="s">
        <v>942</v>
      </c>
      <c r="C273" t="s">
        <v>952</v>
      </c>
      <c r="D273">
        <v>18638444</v>
      </c>
    </row>
    <row r="274" spans="1:4">
      <c r="A274">
        <v>273</v>
      </c>
      <c r="B274" t="s">
        <v>942</v>
      </c>
      <c r="C274" t="s">
        <v>953</v>
      </c>
      <c r="D274">
        <v>18638448</v>
      </c>
    </row>
    <row r="275" spans="1:4">
      <c r="A275">
        <v>274</v>
      </c>
      <c r="B275" t="s">
        <v>942</v>
      </c>
      <c r="C275" t="s">
        <v>954</v>
      </c>
      <c r="D275">
        <v>18638101</v>
      </c>
    </row>
    <row r="276" spans="1:4">
      <c r="A276">
        <v>275</v>
      </c>
      <c r="B276" t="s">
        <v>955</v>
      </c>
      <c r="C276" t="s">
        <v>956</v>
      </c>
      <c r="D276">
        <v>18640404</v>
      </c>
    </row>
    <row r="277" spans="1:4">
      <c r="A277">
        <v>276</v>
      </c>
      <c r="B277" t="s">
        <v>955</v>
      </c>
      <c r="C277" t="s">
        <v>957</v>
      </c>
      <c r="D277">
        <v>18640408</v>
      </c>
    </row>
    <row r="278" spans="1:4">
      <c r="A278">
        <v>277</v>
      </c>
      <c r="B278" t="s">
        <v>955</v>
      </c>
      <c r="C278" t="s">
        <v>958</v>
      </c>
      <c r="D278">
        <v>18640412</v>
      </c>
    </row>
    <row r="279" spans="1:4">
      <c r="A279">
        <v>278</v>
      </c>
      <c r="B279" t="s">
        <v>955</v>
      </c>
      <c r="C279" t="s">
        <v>959</v>
      </c>
      <c r="D279">
        <v>18640416</v>
      </c>
    </row>
    <row r="280" spans="1:4">
      <c r="A280">
        <v>279</v>
      </c>
      <c r="B280" t="s">
        <v>955</v>
      </c>
      <c r="C280" t="s">
        <v>960</v>
      </c>
      <c r="D280">
        <v>18640420</v>
      </c>
    </row>
    <row r="281" spans="1:4">
      <c r="A281">
        <v>280</v>
      </c>
      <c r="B281" t="s">
        <v>955</v>
      </c>
      <c r="C281" t="s">
        <v>961</v>
      </c>
      <c r="D281">
        <v>18640424</v>
      </c>
    </row>
    <row r="282" spans="1:4">
      <c r="A282">
        <v>281</v>
      </c>
      <c r="B282" t="s">
        <v>955</v>
      </c>
      <c r="C282" t="s">
        <v>962</v>
      </c>
      <c r="D282">
        <v>18640428</v>
      </c>
    </row>
    <row r="283" spans="1:4">
      <c r="A283">
        <v>282</v>
      </c>
      <c r="B283" t="s">
        <v>955</v>
      </c>
      <c r="C283" t="s">
        <v>963</v>
      </c>
      <c r="D283">
        <v>18640432</v>
      </c>
    </row>
    <row r="284" spans="1:4">
      <c r="A284">
        <v>283</v>
      </c>
      <c r="B284" t="s">
        <v>955</v>
      </c>
      <c r="C284" t="s">
        <v>955</v>
      </c>
      <c r="D284">
        <v>18640000</v>
      </c>
    </row>
    <row r="285" spans="1:4">
      <c r="A285">
        <v>284</v>
      </c>
      <c r="B285" t="s">
        <v>955</v>
      </c>
      <c r="C285" t="s">
        <v>964</v>
      </c>
      <c r="D285">
        <v>18640151</v>
      </c>
    </row>
    <row r="286" spans="1:4">
      <c r="A286">
        <v>285</v>
      </c>
      <c r="B286" t="s">
        <v>955</v>
      </c>
      <c r="C286" t="s">
        <v>965</v>
      </c>
      <c r="D286">
        <v>18640436</v>
      </c>
    </row>
    <row r="287" spans="1:4">
      <c r="A287">
        <v>286</v>
      </c>
      <c r="B287" t="s">
        <v>955</v>
      </c>
      <c r="C287" t="s">
        <v>966</v>
      </c>
      <c r="D287">
        <v>18640440</v>
      </c>
    </row>
    <row r="288" spans="1:4">
      <c r="A288">
        <v>287</v>
      </c>
      <c r="B288" t="s">
        <v>967</v>
      </c>
      <c r="C288" t="s">
        <v>968</v>
      </c>
      <c r="D288">
        <v>18642404</v>
      </c>
    </row>
    <row r="289" spans="1:4">
      <c r="A289">
        <v>288</v>
      </c>
      <c r="B289" t="s">
        <v>967</v>
      </c>
      <c r="C289" t="s">
        <v>969</v>
      </c>
      <c r="D289">
        <v>18642408</v>
      </c>
    </row>
    <row r="290" spans="1:4">
      <c r="A290">
        <v>289</v>
      </c>
      <c r="B290" t="s">
        <v>967</v>
      </c>
      <c r="C290" t="s">
        <v>970</v>
      </c>
      <c r="D290">
        <v>18642412</v>
      </c>
    </row>
    <row r="291" spans="1:4">
      <c r="A291">
        <v>290</v>
      </c>
      <c r="B291" t="s">
        <v>967</v>
      </c>
      <c r="C291" t="s">
        <v>971</v>
      </c>
      <c r="D291">
        <v>18642416</v>
      </c>
    </row>
    <row r="292" spans="1:4">
      <c r="A292">
        <v>291</v>
      </c>
      <c r="B292" t="s">
        <v>967</v>
      </c>
      <c r="C292" t="s">
        <v>972</v>
      </c>
      <c r="D292">
        <v>18642420</v>
      </c>
    </row>
    <row r="293" spans="1:4">
      <c r="A293">
        <v>292</v>
      </c>
      <c r="B293" t="s">
        <v>967</v>
      </c>
      <c r="C293" t="s">
        <v>973</v>
      </c>
      <c r="D293">
        <v>18642424</v>
      </c>
    </row>
    <row r="294" spans="1:4">
      <c r="A294">
        <v>293</v>
      </c>
      <c r="B294" t="s">
        <v>967</v>
      </c>
      <c r="C294" t="s">
        <v>974</v>
      </c>
      <c r="D294">
        <v>18642428</v>
      </c>
    </row>
    <row r="295" spans="1:4">
      <c r="A295">
        <v>294</v>
      </c>
      <c r="B295" t="s">
        <v>967</v>
      </c>
      <c r="C295" t="s">
        <v>783</v>
      </c>
      <c r="D295">
        <v>18642429</v>
      </c>
    </row>
    <row r="296" spans="1:4">
      <c r="A296">
        <v>295</v>
      </c>
      <c r="B296" t="s">
        <v>967</v>
      </c>
      <c r="C296" t="s">
        <v>975</v>
      </c>
      <c r="D296">
        <v>18642430</v>
      </c>
    </row>
    <row r="297" spans="1:4">
      <c r="A297">
        <v>296</v>
      </c>
      <c r="B297" t="s">
        <v>967</v>
      </c>
      <c r="C297" t="s">
        <v>976</v>
      </c>
      <c r="D297">
        <v>18642432</v>
      </c>
    </row>
    <row r="298" spans="1:4">
      <c r="A298">
        <v>297</v>
      </c>
      <c r="B298" t="s">
        <v>967</v>
      </c>
      <c r="C298" t="s">
        <v>977</v>
      </c>
      <c r="D298">
        <v>18642436</v>
      </c>
    </row>
    <row r="299" spans="1:4">
      <c r="A299">
        <v>298</v>
      </c>
      <c r="B299" t="s">
        <v>967</v>
      </c>
      <c r="C299" t="s">
        <v>967</v>
      </c>
      <c r="D299">
        <v>18642000</v>
      </c>
    </row>
    <row r="300" spans="1:4">
      <c r="A300">
        <v>299</v>
      </c>
      <c r="B300" t="s">
        <v>967</v>
      </c>
      <c r="C300" t="s">
        <v>978</v>
      </c>
      <c r="D300">
        <v>18642440</v>
      </c>
    </row>
    <row r="301" spans="1:4">
      <c r="A301">
        <v>300</v>
      </c>
      <c r="B301" t="s">
        <v>967</v>
      </c>
      <c r="C301" t="s">
        <v>831</v>
      </c>
      <c r="D301">
        <v>18642442</v>
      </c>
    </row>
    <row r="302" spans="1:4">
      <c r="A302">
        <v>301</v>
      </c>
      <c r="B302" t="s">
        <v>967</v>
      </c>
      <c r="C302" t="s">
        <v>979</v>
      </c>
      <c r="D302">
        <v>18642444</v>
      </c>
    </row>
    <row r="303" spans="1:4">
      <c r="A303">
        <v>302</v>
      </c>
      <c r="B303" t="s">
        <v>967</v>
      </c>
      <c r="C303" t="s">
        <v>980</v>
      </c>
      <c r="D303">
        <v>18642448</v>
      </c>
    </row>
    <row r="304" spans="1:4">
      <c r="A304">
        <v>303</v>
      </c>
      <c r="B304" t="s">
        <v>967</v>
      </c>
      <c r="C304" t="s">
        <v>981</v>
      </c>
      <c r="D304">
        <v>18642151</v>
      </c>
    </row>
    <row r="305" spans="1:4">
      <c r="A305">
        <v>304</v>
      </c>
      <c r="B305" t="s">
        <v>982</v>
      </c>
      <c r="C305" t="s">
        <v>983</v>
      </c>
      <c r="D305">
        <v>18643404</v>
      </c>
    </row>
    <row r="306" spans="1:4">
      <c r="A306">
        <v>305</v>
      </c>
      <c r="B306" t="s">
        <v>982</v>
      </c>
      <c r="C306" t="s">
        <v>984</v>
      </c>
      <c r="D306">
        <v>18643408</v>
      </c>
    </row>
    <row r="307" spans="1:4">
      <c r="A307">
        <v>306</v>
      </c>
      <c r="B307" t="s">
        <v>982</v>
      </c>
      <c r="C307" t="s">
        <v>985</v>
      </c>
      <c r="D307">
        <v>18643412</v>
      </c>
    </row>
    <row r="308" spans="1:4">
      <c r="A308">
        <v>307</v>
      </c>
      <c r="B308" t="s">
        <v>982</v>
      </c>
      <c r="C308" t="s">
        <v>986</v>
      </c>
      <c r="D308">
        <v>18643416</v>
      </c>
    </row>
    <row r="309" spans="1:4">
      <c r="A309">
        <v>308</v>
      </c>
      <c r="B309" t="s">
        <v>982</v>
      </c>
      <c r="C309" t="s">
        <v>987</v>
      </c>
      <c r="D309">
        <v>18643420</v>
      </c>
    </row>
    <row r="310" spans="1:4">
      <c r="A310">
        <v>309</v>
      </c>
      <c r="B310" t="s">
        <v>982</v>
      </c>
      <c r="C310" t="s">
        <v>988</v>
      </c>
      <c r="D310">
        <v>18643424</v>
      </c>
    </row>
    <row r="311" spans="1:4">
      <c r="A311">
        <v>310</v>
      </c>
      <c r="B311" t="s">
        <v>982</v>
      </c>
      <c r="C311" t="s">
        <v>989</v>
      </c>
      <c r="D311">
        <v>18643428</v>
      </c>
    </row>
    <row r="312" spans="1:4">
      <c r="A312">
        <v>311</v>
      </c>
      <c r="B312" t="s">
        <v>982</v>
      </c>
      <c r="C312" t="s">
        <v>990</v>
      </c>
      <c r="D312">
        <v>18643432</v>
      </c>
    </row>
    <row r="313" spans="1:4">
      <c r="A313">
        <v>312</v>
      </c>
      <c r="B313" t="s">
        <v>982</v>
      </c>
      <c r="C313" t="s">
        <v>982</v>
      </c>
      <c r="D313">
        <v>18643000</v>
      </c>
    </row>
    <row r="314" spans="1:4">
      <c r="A314">
        <v>313</v>
      </c>
      <c r="B314" t="s">
        <v>982</v>
      </c>
      <c r="C314" t="s">
        <v>991</v>
      </c>
      <c r="D314">
        <v>18643434</v>
      </c>
    </row>
    <row r="315" spans="1:4">
      <c r="A315">
        <v>314</v>
      </c>
      <c r="B315" t="s">
        <v>982</v>
      </c>
      <c r="C315" t="s">
        <v>992</v>
      </c>
      <c r="D315">
        <v>18643440</v>
      </c>
    </row>
    <row r="316" spans="1:4">
      <c r="A316">
        <v>315</v>
      </c>
      <c r="B316" t="s">
        <v>982</v>
      </c>
      <c r="C316" t="s">
        <v>993</v>
      </c>
      <c r="D316">
        <v>18643442</v>
      </c>
    </row>
    <row r="317" spans="1:4">
      <c r="A317">
        <v>316</v>
      </c>
      <c r="B317" t="s">
        <v>982</v>
      </c>
      <c r="C317" t="s">
        <v>994</v>
      </c>
      <c r="D317">
        <v>18643444</v>
      </c>
    </row>
    <row r="318" spans="1:4">
      <c r="A318">
        <v>317</v>
      </c>
      <c r="B318" t="s">
        <v>982</v>
      </c>
      <c r="C318" t="s">
        <v>995</v>
      </c>
      <c r="D318">
        <v>18643448</v>
      </c>
    </row>
    <row r="319" spans="1:4">
      <c r="A319">
        <v>318</v>
      </c>
      <c r="B319" t="s">
        <v>996</v>
      </c>
      <c r="C319" t="s">
        <v>997</v>
      </c>
      <c r="D319">
        <v>18645404</v>
      </c>
    </row>
    <row r="320" spans="1:4">
      <c r="A320">
        <v>319</v>
      </c>
      <c r="B320" t="s">
        <v>996</v>
      </c>
      <c r="C320" t="s">
        <v>998</v>
      </c>
      <c r="D320">
        <v>18645408</v>
      </c>
    </row>
    <row r="321" spans="1:4">
      <c r="A321">
        <v>320</v>
      </c>
      <c r="B321" t="s">
        <v>996</v>
      </c>
      <c r="C321" t="s">
        <v>999</v>
      </c>
      <c r="D321">
        <v>18645412</v>
      </c>
    </row>
    <row r="322" spans="1:4">
      <c r="A322">
        <v>321</v>
      </c>
      <c r="B322" t="s">
        <v>996</v>
      </c>
      <c r="C322" t="s">
        <v>1000</v>
      </c>
      <c r="D322">
        <v>18645416</v>
      </c>
    </row>
    <row r="323" spans="1:4">
      <c r="A323">
        <v>322</v>
      </c>
      <c r="B323" t="s">
        <v>996</v>
      </c>
      <c r="C323" t="s">
        <v>960</v>
      </c>
      <c r="D323">
        <v>18645420</v>
      </c>
    </row>
    <row r="324" spans="1:4">
      <c r="A324">
        <v>323</v>
      </c>
      <c r="B324" t="s">
        <v>996</v>
      </c>
      <c r="C324" t="s">
        <v>704</v>
      </c>
      <c r="D324">
        <v>18645428</v>
      </c>
    </row>
    <row r="325" spans="1:4">
      <c r="A325">
        <v>324</v>
      </c>
      <c r="B325" t="s">
        <v>996</v>
      </c>
      <c r="C325" t="s">
        <v>1001</v>
      </c>
      <c r="D325">
        <v>18645429</v>
      </c>
    </row>
    <row r="326" spans="1:4">
      <c r="A326">
        <v>325</v>
      </c>
      <c r="B326" t="s">
        <v>996</v>
      </c>
      <c r="C326" t="s">
        <v>996</v>
      </c>
      <c r="D326">
        <v>18645000</v>
      </c>
    </row>
    <row r="327" spans="1:4">
      <c r="A327">
        <v>326</v>
      </c>
      <c r="B327" t="s">
        <v>996</v>
      </c>
      <c r="C327" t="s">
        <v>1002</v>
      </c>
      <c r="D327">
        <v>18645430</v>
      </c>
    </row>
    <row r="328" spans="1:4">
      <c r="A328">
        <v>327</v>
      </c>
      <c r="B328" t="s">
        <v>996</v>
      </c>
      <c r="C328" t="s">
        <v>1003</v>
      </c>
      <c r="D328">
        <v>18645432</v>
      </c>
    </row>
    <row r="329" spans="1:4">
      <c r="A329">
        <v>328</v>
      </c>
      <c r="B329" t="s">
        <v>996</v>
      </c>
      <c r="C329" t="s">
        <v>1004</v>
      </c>
      <c r="D329">
        <v>18645436</v>
      </c>
    </row>
    <row r="330" spans="1:4">
      <c r="A330">
        <v>329</v>
      </c>
      <c r="B330" t="s">
        <v>996</v>
      </c>
      <c r="C330" t="s">
        <v>1005</v>
      </c>
      <c r="D330">
        <v>18645440</v>
      </c>
    </row>
    <row r="331" spans="1:4">
      <c r="A331">
        <v>330</v>
      </c>
      <c r="B331" t="s">
        <v>996</v>
      </c>
      <c r="C331" t="s">
        <v>915</v>
      </c>
      <c r="D331">
        <v>18645444</v>
      </c>
    </row>
    <row r="332" spans="1:4">
      <c r="A332">
        <v>331</v>
      </c>
      <c r="B332" t="s">
        <v>996</v>
      </c>
      <c r="C332" t="s">
        <v>1006</v>
      </c>
      <c r="D332">
        <v>18645485</v>
      </c>
    </row>
    <row r="333" spans="1:4">
      <c r="A333">
        <v>332</v>
      </c>
      <c r="B333" t="s">
        <v>996</v>
      </c>
      <c r="C333" t="s">
        <v>1007</v>
      </c>
      <c r="D333">
        <v>18645101</v>
      </c>
    </row>
    <row r="334" spans="1:4">
      <c r="A334">
        <v>333</v>
      </c>
      <c r="B334" t="s">
        <v>1008</v>
      </c>
      <c r="C334" t="s">
        <v>1009</v>
      </c>
      <c r="D334">
        <v>18647404</v>
      </c>
    </row>
    <row r="335" spans="1:4">
      <c r="A335">
        <v>334</v>
      </c>
      <c r="B335" t="s">
        <v>1008</v>
      </c>
      <c r="C335" t="s">
        <v>1010</v>
      </c>
      <c r="D335">
        <v>18647406</v>
      </c>
    </row>
    <row r="336" spans="1:4">
      <c r="A336">
        <v>335</v>
      </c>
      <c r="B336" t="s">
        <v>1008</v>
      </c>
      <c r="C336" t="s">
        <v>975</v>
      </c>
      <c r="D336">
        <v>18647408</v>
      </c>
    </row>
    <row r="337" spans="1:4">
      <c r="A337">
        <v>336</v>
      </c>
      <c r="B337" t="s">
        <v>1008</v>
      </c>
      <c r="C337" t="s">
        <v>1011</v>
      </c>
      <c r="D337">
        <v>18647412</v>
      </c>
    </row>
    <row r="338" spans="1:4">
      <c r="A338">
        <v>337</v>
      </c>
      <c r="B338" t="s">
        <v>1008</v>
      </c>
      <c r="C338" t="s">
        <v>1012</v>
      </c>
      <c r="D338">
        <v>18647416</v>
      </c>
    </row>
    <row r="339" spans="1:4">
      <c r="A339">
        <v>338</v>
      </c>
      <c r="B339" t="s">
        <v>1008</v>
      </c>
      <c r="C339" t="s">
        <v>1013</v>
      </c>
      <c r="D339">
        <v>18647420</v>
      </c>
    </row>
    <row r="340" spans="1:4">
      <c r="A340">
        <v>339</v>
      </c>
      <c r="B340" t="s">
        <v>1008</v>
      </c>
      <c r="C340" t="s">
        <v>1014</v>
      </c>
      <c r="D340">
        <v>18647424</v>
      </c>
    </row>
    <row r="341" spans="1:4">
      <c r="A341">
        <v>340</v>
      </c>
      <c r="B341" t="s">
        <v>1008</v>
      </c>
      <c r="C341" t="s">
        <v>1015</v>
      </c>
      <c r="D341">
        <v>18647436</v>
      </c>
    </row>
    <row r="342" spans="1:4">
      <c r="A342">
        <v>341</v>
      </c>
      <c r="B342" t="s">
        <v>1008</v>
      </c>
      <c r="C342" t="s">
        <v>1008</v>
      </c>
      <c r="D342">
        <v>18647000</v>
      </c>
    </row>
    <row r="343" spans="1:4">
      <c r="A343">
        <v>342</v>
      </c>
      <c r="B343" t="s">
        <v>1008</v>
      </c>
      <c r="C343" t="s">
        <v>1016</v>
      </c>
      <c r="D343">
        <v>18647151</v>
      </c>
    </row>
    <row r="344" spans="1:4">
      <c r="A344">
        <v>343</v>
      </c>
      <c r="B344" t="s">
        <v>1008</v>
      </c>
      <c r="C344" t="s">
        <v>1017</v>
      </c>
      <c r="D344">
        <v>18647440</v>
      </c>
    </row>
    <row r="345" spans="1:4">
      <c r="A345">
        <v>344</v>
      </c>
      <c r="B345" t="s">
        <v>1018</v>
      </c>
      <c r="C345" t="s">
        <v>1019</v>
      </c>
      <c r="D345">
        <v>18649404</v>
      </c>
    </row>
    <row r="346" spans="1:4">
      <c r="A346">
        <v>345</v>
      </c>
      <c r="B346" t="s">
        <v>1018</v>
      </c>
      <c r="C346" t="s">
        <v>1020</v>
      </c>
      <c r="D346">
        <v>18649408</v>
      </c>
    </row>
    <row r="347" spans="1:4">
      <c r="A347">
        <v>346</v>
      </c>
      <c r="B347" t="s">
        <v>1018</v>
      </c>
      <c r="C347" t="s">
        <v>1021</v>
      </c>
      <c r="D347">
        <v>18649412</v>
      </c>
    </row>
    <row r="348" spans="1:4">
      <c r="A348">
        <v>347</v>
      </c>
      <c r="B348" t="s">
        <v>1018</v>
      </c>
      <c r="C348" t="s">
        <v>1022</v>
      </c>
      <c r="D348">
        <v>18649416</v>
      </c>
    </row>
    <row r="349" spans="1:4">
      <c r="A349">
        <v>348</v>
      </c>
      <c r="B349" t="s">
        <v>1018</v>
      </c>
      <c r="C349" t="s">
        <v>1023</v>
      </c>
      <c r="D349">
        <v>18649420</v>
      </c>
    </row>
    <row r="350" spans="1:4">
      <c r="A350">
        <v>349</v>
      </c>
      <c r="B350" t="s">
        <v>1018</v>
      </c>
      <c r="C350" t="s">
        <v>1024</v>
      </c>
      <c r="D350">
        <v>18649424</v>
      </c>
    </row>
    <row r="351" spans="1:4">
      <c r="A351">
        <v>350</v>
      </c>
      <c r="B351" t="s">
        <v>1018</v>
      </c>
      <c r="C351" t="s">
        <v>1025</v>
      </c>
      <c r="D351">
        <v>18649428</v>
      </c>
    </row>
    <row r="352" spans="1:4">
      <c r="A352">
        <v>351</v>
      </c>
      <c r="B352" t="s">
        <v>1018</v>
      </c>
      <c r="C352" t="s">
        <v>1018</v>
      </c>
      <c r="D352">
        <v>18649000</v>
      </c>
    </row>
    <row r="353" spans="1:4">
      <c r="A353">
        <v>352</v>
      </c>
      <c r="B353" t="s">
        <v>1018</v>
      </c>
      <c r="C353" t="s">
        <v>1026</v>
      </c>
      <c r="D353">
        <v>18649151</v>
      </c>
    </row>
    <row r="354" spans="1:4">
      <c r="A354">
        <v>353</v>
      </c>
      <c r="B354" t="s">
        <v>1018</v>
      </c>
      <c r="C354" t="s">
        <v>1027</v>
      </c>
      <c r="D354">
        <v>18649436</v>
      </c>
    </row>
    <row r="355" spans="1:4">
      <c r="A355">
        <v>354</v>
      </c>
      <c r="B355" t="s">
        <v>1018</v>
      </c>
      <c r="C355" t="s">
        <v>1028</v>
      </c>
      <c r="D355">
        <v>18649440</v>
      </c>
    </row>
    <row r="356" spans="1:4">
      <c r="A356">
        <v>355</v>
      </c>
      <c r="B356" t="s">
        <v>1029</v>
      </c>
      <c r="C356" t="s">
        <v>1030</v>
      </c>
      <c r="D356">
        <v>18650404</v>
      </c>
    </row>
    <row r="357" spans="1:4">
      <c r="A357">
        <v>356</v>
      </c>
      <c r="B357" t="s">
        <v>1029</v>
      </c>
      <c r="C357" t="s">
        <v>1031</v>
      </c>
      <c r="D357">
        <v>18650408</v>
      </c>
    </row>
    <row r="358" spans="1:4">
      <c r="A358">
        <v>357</v>
      </c>
      <c r="B358" t="s">
        <v>1029</v>
      </c>
      <c r="C358" t="s">
        <v>1032</v>
      </c>
      <c r="D358">
        <v>18650412</v>
      </c>
    </row>
    <row r="359" spans="1:4">
      <c r="A359">
        <v>358</v>
      </c>
      <c r="B359" t="s">
        <v>1029</v>
      </c>
      <c r="C359" t="s">
        <v>1033</v>
      </c>
      <c r="D359">
        <v>18650414</v>
      </c>
    </row>
    <row r="360" spans="1:4">
      <c r="A360">
        <v>359</v>
      </c>
      <c r="B360" t="s">
        <v>1029</v>
      </c>
      <c r="C360" t="s">
        <v>1034</v>
      </c>
      <c r="D360">
        <v>18650416</v>
      </c>
    </row>
    <row r="361" spans="1:4">
      <c r="A361">
        <v>360</v>
      </c>
      <c r="B361" t="s">
        <v>1029</v>
      </c>
      <c r="C361" t="s">
        <v>1035</v>
      </c>
      <c r="D361">
        <v>18650420</v>
      </c>
    </row>
    <row r="362" spans="1:4">
      <c r="A362">
        <v>361</v>
      </c>
      <c r="B362" t="s">
        <v>1029</v>
      </c>
      <c r="C362" t="s">
        <v>1036</v>
      </c>
      <c r="D362">
        <v>18650428</v>
      </c>
    </row>
    <row r="363" spans="1:4">
      <c r="A363">
        <v>362</v>
      </c>
      <c r="B363" t="s">
        <v>1029</v>
      </c>
      <c r="C363" t="s">
        <v>1037</v>
      </c>
      <c r="D363">
        <v>18650432</v>
      </c>
    </row>
    <row r="364" spans="1:4">
      <c r="A364">
        <v>363</v>
      </c>
      <c r="B364" t="s">
        <v>1029</v>
      </c>
      <c r="C364" t="s">
        <v>1038</v>
      </c>
      <c r="D364">
        <v>18650436</v>
      </c>
    </row>
    <row r="365" spans="1:4">
      <c r="A365">
        <v>364</v>
      </c>
      <c r="B365" t="s">
        <v>1029</v>
      </c>
      <c r="C365" t="s">
        <v>1039</v>
      </c>
      <c r="D365">
        <v>18650444</v>
      </c>
    </row>
    <row r="366" spans="1:4">
      <c r="A366">
        <v>365</v>
      </c>
      <c r="B366" t="s">
        <v>1029</v>
      </c>
      <c r="C366" t="s">
        <v>1029</v>
      </c>
      <c r="D366">
        <v>18650000</v>
      </c>
    </row>
    <row r="367" spans="1:4">
      <c r="A367">
        <v>366</v>
      </c>
      <c r="B367" t="s">
        <v>1029</v>
      </c>
      <c r="C367" t="s">
        <v>1040</v>
      </c>
      <c r="D367">
        <v>18650448</v>
      </c>
    </row>
    <row r="368" spans="1:4">
      <c r="A368">
        <v>367</v>
      </c>
      <c r="B368" t="s">
        <v>1029</v>
      </c>
      <c r="C368" t="s">
        <v>1041</v>
      </c>
      <c r="D368">
        <v>18650452</v>
      </c>
    </row>
    <row r="369" spans="1:4">
      <c r="A369">
        <v>368</v>
      </c>
      <c r="B369" t="s">
        <v>1029</v>
      </c>
      <c r="C369" t="s">
        <v>1042</v>
      </c>
      <c r="D369">
        <v>18650456</v>
      </c>
    </row>
    <row r="370" spans="1:4">
      <c r="A370">
        <v>369</v>
      </c>
      <c r="B370" t="s">
        <v>1029</v>
      </c>
      <c r="C370" t="s">
        <v>1043</v>
      </c>
      <c r="D370">
        <v>18650460</v>
      </c>
    </row>
    <row r="371" spans="1:4">
      <c r="A371">
        <v>370</v>
      </c>
      <c r="B371" t="s">
        <v>1029</v>
      </c>
      <c r="C371" t="s">
        <v>1044</v>
      </c>
      <c r="D371">
        <v>18650101</v>
      </c>
    </row>
    <row r="372" spans="1:4">
      <c r="A372">
        <v>371</v>
      </c>
      <c r="B372" t="s">
        <v>1045</v>
      </c>
      <c r="C372" t="s">
        <v>1046</v>
      </c>
      <c r="D372">
        <v>18651404</v>
      </c>
    </row>
    <row r="373" spans="1:4">
      <c r="A373">
        <v>372</v>
      </c>
      <c r="B373" t="s">
        <v>1045</v>
      </c>
      <c r="C373" t="s">
        <v>1047</v>
      </c>
      <c r="D373">
        <v>18651408</v>
      </c>
    </row>
    <row r="374" spans="1:4">
      <c r="A374">
        <v>373</v>
      </c>
      <c r="B374" t="s">
        <v>1045</v>
      </c>
      <c r="C374" t="s">
        <v>1021</v>
      </c>
      <c r="D374">
        <v>18651412</v>
      </c>
    </row>
    <row r="375" spans="1:4">
      <c r="A375">
        <v>374</v>
      </c>
      <c r="B375" t="s">
        <v>1045</v>
      </c>
      <c r="C375" t="s">
        <v>864</v>
      </c>
      <c r="D375">
        <v>18651416</v>
      </c>
    </row>
    <row r="376" spans="1:4">
      <c r="A376">
        <v>375</v>
      </c>
      <c r="B376" t="s">
        <v>1045</v>
      </c>
      <c r="C376" t="s">
        <v>1048</v>
      </c>
      <c r="D376">
        <v>18651424</v>
      </c>
    </row>
    <row r="377" spans="1:4">
      <c r="A377">
        <v>376</v>
      </c>
      <c r="B377" t="s">
        <v>1045</v>
      </c>
      <c r="C377" t="s">
        <v>704</v>
      </c>
      <c r="D377">
        <v>18651420</v>
      </c>
    </row>
    <row r="378" spans="1:4">
      <c r="A378">
        <v>377</v>
      </c>
      <c r="B378" t="s">
        <v>1045</v>
      </c>
      <c r="C378" t="s">
        <v>1049</v>
      </c>
      <c r="D378">
        <v>18651428</v>
      </c>
    </row>
    <row r="379" spans="1:4">
      <c r="A379">
        <v>378</v>
      </c>
      <c r="B379" t="s">
        <v>1045</v>
      </c>
      <c r="C379" t="s">
        <v>1050</v>
      </c>
      <c r="D379">
        <v>18651432</v>
      </c>
    </row>
    <row r="380" spans="1:4">
      <c r="A380">
        <v>379</v>
      </c>
      <c r="B380" t="s">
        <v>1045</v>
      </c>
      <c r="C380" t="s">
        <v>1045</v>
      </c>
      <c r="D380">
        <v>18651000</v>
      </c>
    </row>
    <row r="381" spans="1:4">
      <c r="A381">
        <v>380</v>
      </c>
      <c r="B381" t="s">
        <v>1045</v>
      </c>
      <c r="C381" t="s">
        <v>1051</v>
      </c>
      <c r="D381">
        <v>18651436</v>
      </c>
    </row>
    <row r="382" spans="1:4">
      <c r="A382">
        <v>381</v>
      </c>
      <c r="B382" t="s">
        <v>1045</v>
      </c>
      <c r="C382" t="s">
        <v>1052</v>
      </c>
      <c r="D382">
        <v>18651439</v>
      </c>
    </row>
    <row r="383" spans="1:4">
      <c r="A383">
        <v>382</v>
      </c>
      <c r="B383" t="s">
        <v>1045</v>
      </c>
      <c r="C383" t="s">
        <v>1053</v>
      </c>
      <c r="D383">
        <v>18651107</v>
      </c>
    </row>
    <row r="384" spans="1:4">
      <c r="A384">
        <v>383</v>
      </c>
      <c r="B384" t="s">
        <v>1045</v>
      </c>
      <c r="C384" t="s">
        <v>1054</v>
      </c>
      <c r="D384">
        <v>18651151</v>
      </c>
    </row>
    <row r="385" spans="1:4">
      <c r="A385">
        <v>384</v>
      </c>
      <c r="B385" t="s">
        <v>1055</v>
      </c>
      <c r="C385" t="s">
        <v>1056</v>
      </c>
      <c r="D385">
        <v>18652404</v>
      </c>
    </row>
    <row r="386" spans="1:4">
      <c r="A386">
        <v>385</v>
      </c>
      <c r="B386" t="s">
        <v>1055</v>
      </c>
      <c r="C386" t="s">
        <v>1057</v>
      </c>
      <c r="D386">
        <v>18652408</v>
      </c>
    </row>
    <row r="387" spans="1:4">
      <c r="A387">
        <v>386</v>
      </c>
      <c r="B387" t="s">
        <v>1055</v>
      </c>
      <c r="C387" t="s">
        <v>1058</v>
      </c>
      <c r="D387">
        <v>18652412</v>
      </c>
    </row>
    <row r="388" spans="1:4">
      <c r="A388">
        <v>387</v>
      </c>
      <c r="B388" t="s">
        <v>1055</v>
      </c>
      <c r="C388" t="s">
        <v>1059</v>
      </c>
      <c r="D388">
        <v>18652416</v>
      </c>
    </row>
    <row r="389" spans="1:4">
      <c r="A389">
        <v>388</v>
      </c>
      <c r="B389" t="s">
        <v>1055</v>
      </c>
      <c r="C389" t="s">
        <v>1060</v>
      </c>
      <c r="D389">
        <v>18652420</v>
      </c>
    </row>
    <row r="390" spans="1:4">
      <c r="A390">
        <v>389</v>
      </c>
      <c r="B390" t="s">
        <v>1055</v>
      </c>
      <c r="C390" t="s">
        <v>1061</v>
      </c>
      <c r="D390">
        <v>18652424</v>
      </c>
    </row>
    <row r="391" spans="1:4">
      <c r="A391">
        <v>390</v>
      </c>
      <c r="B391" t="s">
        <v>1055</v>
      </c>
      <c r="C391" t="s">
        <v>1062</v>
      </c>
      <c r="D391">
        <v>18652426</v>
      </c>
    </row>
    <row r="392" spans="1:4">
      <c r="A392">
        <v>391</v>
      </c>
      <c r="B392" t="s">
        <v>1055</v>
      </c>
      <c r="C392" t="s">
        <v>798</v>
      </c>
      <c r="D392">
        <v>18652428</v>
      </c>
    </row>
    <row r="393" spans="1:4">
      <c r="A393">
        <v>392</v>
      </c>
      <c r="B393" t="s">
        <v>1055</v>
      </c>
      <c r="C393" t="s">
        <v>1063</v>
      </c>
      <c r="D393">
        <v>18652432</v>
      </c>
    </row>
    <row r="394" spans="1:4">
      <c r="A394">
        <v>393</v>
      </c>
      <c r="B394" t="s">
        <v>1055</v>
      </c>
      <c r="C394" t="s">
        <v>1064</v>
      </c>
      <c r="D394">
        <v>18652436</v>
      </c>
    </row>
    <row r="395" spans="1:4">
      <c r="A395">
        <v>394</v>
      </c>
      <c r="B395" t="s">
        <v>1055</v>
      </c>
      <c r="C395" t="s">
        <v>1065</v>
      </c>
      <c r="D395">
        <v>18652440</v>
      </c>
    </row>
    <row r="396" spans="1:4">
      <c r="A396">
        <v>395</v>
      </c>
      <c r="B396" t="s">
        <v>1055</v>
      </c>
      <c r="C396" t="s">
        <v>1066</v>
      </c>
      <c r="D396">
        <v>18652444</v>
      </c>
    </row>
    <row r="397" spans="1:4">
      <c r="A397">
        <v>396</v>
      </c>
      <c r="B397" t="s">
        <v>1055</v>
      </c>
      <c r="C397" t="s">
        <v>1067</v>
      </c>
      <c r="D397">
        <v>18652445</v>
      </c>
    </row>
    <row r="398" spans="1:4">
      <c r="A398">
        <v>397</v>
      </c>
      <c r="B398" t="s">
        <v>1055</v>
      </c>
      <c r="C398" t="s">
        <v>1068</v>
      </c>
      <c r="D398">
        <v>18652448</v>
      </c>
    </row>
    <row r="399" spans="1:4">
      <c r="A399">
        <v>398</v>
      </c>
      <c r="B399" t="s">
        <v>1055</v>
      </c>
      <c r="C399" t="s">
        <v>1055</v>
      </c>
      <c r="D399">
        <v>18652000</v>
      </c>
    </row>
    <row r="400" spans="1:4">
      <c r="A400">
        <v>399</v>
      </c>
      <c r="B400" t="s">
        <v>1055</v>
      </c>
      <c r="C400" t="s">
        <v>1069</v>
      </c>
      <c r="D400">
        <v>18652453</v>
      </c>
    </row>
    <row r="401" spans="1:4">
      <c r="A401">
        <v>400</v>
      </c>
      <c r="B401" t="s">
        <v>1055</v>
      </c>
      <c r="C401" t="s">
        <v>1070</v>
      </c>
      <c r="D401">
        <v>18652460</v>
      </c>
    </row>
    <row r="402" spans="1:4">
      <c r="A402">
        <v>401</v>
      </c>
      <c r="B402" t="s">
        <v>1055</v>
      </c>
      <c r="C402" t="s">
        <v>1071</v>
      </c>
      <c r="D402">
        <v>18652464</v>
      </c>
    </row>
    <row r="403" spans="1:4">
      <c r="A403">
        <v>402</v>
      </c>
      <c r="B403" t="s">
        <v>1055</v>
      </c>
      <c r="C403" t="s">
        <v>1072</v>
      </c>
      <c r="D403">
        <v>18652468</v>
      </c>
    </row>
    <row r="404" spans="1:4">
      <c r="A404">
        <v>403</v>
      </c>
      <c r="B404" t="s">
        <v>1073</v>
      </c>
      <c r="C404" t="s">
        <v>1074</v>
      </c>
      <c r="D404">
        <v>18653404</v>
      </c>
    </row>
    <row r="405" spans="1:4">
      <c r="A405">
        <v>404</v>
      </c>
      <c r="B405" t="s">
        <v>1073</v>
      </c>
      <c r="C405" t="s">
        <v>1075</v>
      </c>
      <c r="D405">
        <v>18653408</v>
      </c>
    </row>
    <row r="406" spans="1:4">
      <c r="A406">
        <v>405</v>
      </c>
      <c r="B406" t="s">
        <v>1073</v>
      </c>
      <c r="C406" t="s">
        <v>1076</v>
      </c>
      <c r="D406">
        <v>18653412</v>
      </c>
    </row>
    <row r="407" spans="1:4">
      <c r="A407">
        <v>406</v>
      </c>
      <c r="B407" t="s">
        <v>1073</v>
      </c>
      <c r="C407" t="s">
        <v>810</v>
      </c>
      <c r="D407">
        <v>18653420</v>
      </c>
    </row>
    <row r="408" spans="1:4">
      <c r="A408">
        <v>407</v>
      </c>
      <c r="B408" t="s">
        <v>1073</v>
      </c>
      <c r="C408" t="s">
        <v>1077</v>
      </c>
      <c r="D408">
        <v>18653428</v>
      </c>
    </row>
    <row r="409" spans="1:4">
      <c r="A409">
        <v>408</v>
      </c>
      <c r="B409" t="s">
        <v>1073</v>
      </c>
      <c r="C409" t="s">
        <v>1078</v>
      </c>
      <c r="D409">
        <v>18653416</v>
      </c>
    </row>
    <row r="410" spans="1:4">
      <c r="A410">
        <v>409</v>
      </c>
      <c r="B410" t="s">
        <v>1073</v>
      </c>
      <c r="C410" t="s">
        <v>1079</v>
      </c>
      <c r="D410">
        <v>18653444</v>
      </c>
    </row>
    <row r="411" spans="1:4">
      <c r="A411">
        <v>410</v>
      </c>
      <c r="B411" t="s">
        <v>1073</v>
      </c>
      <c r="C411" t="s">
        <v>1080</v>
      </c>
      <c r="D411">
        <v>18653426</v>
      </c>
    </row>
    <row r="412" spans="1:4">
      <c r="A412">
        <v>411</v>
      </c>
      <c r="B412" t="s">
        <v>1073</v>
      </c>
      <c r="C412" t="s">
        <v>1081</v>
      </c>
      <c r="D412">
        <v>18653436</v>
      </c>
    </row>
    <row r="413" spans="1:4">
      <c r="A413">
        <v>412</v>
      </c>
      <c r="B413" t="s">
        <v>1073</v>
      </c>
      <c r="C413" t="s">
        <v>1073</v>
      </c>
      <c r="D413">
        <v>18653000</v>
      </c>
    </row>
    <row r="414" spans="1:4">
      <c r="A414">
        <v>413</v>
      </c>
      <c r="B414" t="s">
        <v>1073</v>
      </c>
      <c r="C414" t="s">
        <v>1082</v>
      </c>
      <c r="D414">
        <v>18653424</v>
      </c>
    </row>
    <row r="415" spans="1:4">
      <c r="A415">
        <v>414</v>
      </c>
      <c r="B415" t="s">
        <v>1073</v>
      </c>
      <c r="C415" t="s">
        <v>1083</v>
      </c>
      <c r="D415">
        <v>18653101</v>
      </c>
    </row>
    <row r="416" spans="1:4">
      <c r="A416">
        <v>415</v>
      </c>
      <c r="B416" t="s">
        <v>1084</v>
      </c>
      <c r="C416" t="s">
        <v>1085</v>
      </c>
      <c r="D416">
        <v>18654404</v>
      </c>
    </row>
    <row r="417" spans="1:4">
      <c r="A417">
        <v>416</v>
      </c>
      <c r="B417" t="s">
        <v>1084</v>
      </c>
      <c r="C417" t="s">
        <v>1086</v>
      </c>
      <c r="D417">
        <v>18654408</v>
      </c>
    </row>
    <row r="418" spans="1:4">
      <c r="A418">
        <v>417</v>
      </c>
      <c r="B418" t="s">
        <v>1084</v>
      </c>
      <c r="C418" t="s">
        <v>1087</v>
      </c>
      <c r="D418">
        <v>18654416</v>
      </c>
    </row>
    <row r="419" spans="1:4">
      <c r="A419">
        <v>418</v>
      </c>
      <c r="B419" t="s">
        <v>1084</v>
      </c>
      <c r="C419" t="s">
        <v>1088</v>
      </c>
      <c r="D419">
        <v>18654420</v>
      </c>
    </row>
    <row r="420" spans="1:4">
      <c r="A420">
        <v>419</v>
      </c>
      <c r="B420" t="s">
        <v>1084</v>
      </c>
      <c r="C420" t="s">
        <v>1089</v>
      </c>
      <c r="D420">
        <v>18654424</v>
      </c>
    </row>
    <row r="421" spans="1:4">
      <c r="A421">
        <v>420</v>
      </c>
      <c r="B421" t="s">
        <v>1084</v>
      </c>
      <c r="C421" t="s">
        <v>1090</v>
      </c>
      <c r="D421">
        <v>18654436</v>
      </c>
    </row>
    <row r="422" spans="1:4">
      <c r="A422">
        <v>421</v>
      </c>
      <c r="B422" t="s">
        <v>1084</v>
      </c>
      <c r="C422" t="s">
        <v>1076</v>
      </c>
      <c r="D422">
        <v>18654440</v>
      </c>
    </row>
    <row r="423" spans="1:4">
      <c r="A423">
        <v>422</v>
      </c>
      <c r="B423" t="s">
        <v>1084</v>
      </c>
      <c r="C423" t="s">
        <v>780</v>
      </c>
      <c r="D423">
        <v>18654444</v>
      </c>
    </row>
    <row r="424" spans="1:4">
      <c r="A424">
        <v>423</v>
      </c>
      <c r="B424" t="s">
        <v>1084</v>
      </c>
      <c r="C424" t="s">
        <v>1091</v>
      </c>
      <c r="D424">
        <v>18654446</v>
      </c>
    </row>
    <row r="425" spans="1:4">
      <c r="A425">
        <v>424</v>
      </c>
      <c r="B425" t="s">
        <v>1084</v>
      </c>
      <c r="C425" t="s">
        <v>1092</v>
      </c>
      <c r="D425">
        <v>18654452</v>
      </c>
    </row>
    <row r="426" spans="1:4">
      <c r="A426">
        <v>425</v>
      </c>
      <c r="B426" t="s">
        <v>1084</v>
      </c>
      <c r="C426" t="s">
        <v>1093</v>
      </c>
      <c r="D426">
        <v>18654456</v>
      </c>
    </row>
    <row r="427" spans="1:4">
      <c r="A427">
        <v>426</v>
      </c>
      <c r="B427" t="s">
        <v>1084</v>
      </c>
      <c r="C427" t="s">
        <v>898</v>
      </c>
      <c r="D427">
        <v>18654460</v>
      </c>
    </row>
    <row r="428" spans="1:4">
      <c r="A428">
        <v>427</v>
      </c>
      <c r="B428" t="s">
        <v>1084</v>
      </c>
      <c r="C428" t="s">
        <v>1094</v>
      </c>
      <c r="D428">
        <v>18654462</v>
      </c>
    </row>
    <row r="429" spans="1:4">
      <c r="A429">
        <v>428</v>
      </c>
      <c r="B429" t="s">
        <v>1084</v>
      </c>
      <c r="C429" t="s">
        <v>1095</v>
      </c>
      <c r="D429">
        <v>18654468</v>
      </c>
    </row>
    <row r="430" spans="1:4">
      <c r="A430">
        <v>429</v>
      </c>
      <c r="B430" t="s">
        <v>1084</v>
      </c>
      <c r="C430" t="s">
        <v>1096</v>
      </c>
      <c r="D430">
        <v>18654472</v>
      </c>
    </row>
    <row r="431" spans="1:4">
      <c r="A431">
        <v>430</v>
      </c>
      <c r="B431" t="s">
        <v>1084</v>
      </c>
      <c r="C431" t="s">
        <v>1097</v>
      </c>
      <c r="D431">
        <v>18654476</v>
      </c>
    </row>
    <row r="432" spans="1:4">
      <c r="A432">
        <v>431</v>
      </c>
      <c r="B432" t="s">
        <v>1084</v>
      </c>
      <c r="C432" t="s">
        <v>1098</v>
      </c>
      <c r="D432">
        <v>18654480</v>
      </c>
    </row>
    <row r="433" spans="1:4">
      <c r="A433">
        <v>432</v>
      </c>
      <c r="B433" t="s">
        <v>1084</v>
      </c>
      <c r="C433" t="s">
        <v>1099</v>
      </c>
      <c r="D433">
        <v>18654484</v>
      </c>
    </row>
    <row r="434" spans="1:4">
      <c r="A434">
        <v>433</v>
      </c>
      <c r="B434" t="s">
        <v>1084</v>
      </c>
      <c r="C434" t="s">
        <v>1100</v>
      </c>
      <c r="D434">
        <v>18654488</v>
      </c>
    </row>
    <row r="435" spans="1:4">
      <c r="A435">
        <v>434</v>
      </c>
      <c r="B435" t="s">
        <v>1084</v>
      </c>
      <c r="C435" t="s">
        <v>1084</v>
      </c>
      <c r="D435">
        <v>18654000</v>
      </c>
    </row>
    <row r="436" spans="1:4">
      <c r="A436">
        <v>435</v>
      </c>
      <c r="B436" t="s">
        <v>1084</v>
      </c>
      <c r="C436" t="s">
        <v>1101</v>
      </c>
      <c r="D436">
        <v>18654492</v>
      </c>
    </row>
    <row r="437" spans="1:4">
      <c r="A437">
        <v>436</v>
      </c>
      <c r="B437" t="s">
        <v>1102</v>
      </c>
      <c r="C437" t="s">
        <v>1103</v>
      </c>
      <c r="D437">
        <v>18656404</v>
      </c>
    </row>
    <row r="438" spans="1:4">
      <c r="A438">
        <v>437</v>
      </c>
      <c r="B438" t="s">
        <v>1102</v>
      </c>
      <c r="C438" t="s">
        <v>1104</v>
      </c>
      <c r="D438">
        <v>18656408</v>
      </c>
    </row>
    <row r="439" spans="1:4">
      <c r="A439">
        <v>438</v>
      </c>
      <c r="B439" t="s">
        <v>1102</v>
      </c>
      <c r="C439" t="s">
        <v>1105</v>
      </c>
      <c r="D439">
        <v>18656420</v>
      </c>
    </row>
    <row r="440" spans="1:4">
      <c r="A440">
        <v>439</v>
      </c>
      <c r="B440" t="s">
        <v>1102</v>
      </c>
      <c r="C440" t="s">
        <v>1106</v>
      </c>
      <c r="D440">
        <v>18656424</v>
      </c>
    </row>
    <row r="441" spans="1:4">
      <c r="A441">
        <v>440</v>
      </c>
      <c r="B441" t="s">
        <v>1102</v>
      </c>
      <c r="C441" t="s">
        <v>1107</v>
      </c>
      <c r="D441">
        <v>18656428</v>
      </c>
    </row>
    <row r="442" spans="1:4">
      <c r="A442">
        <v>441</v>
      </c>
      <c r="B442" t="s">
        <v>1102</v>
      </c>
      <c r="C442" t="s">
        <v>1108</v>
      </c>
      <c r="D442">
        <v>18656430</v>
      </c>
    </row>
    <row r="443" spans="1:4">
      <c r="A443">
        <v>442</v>
      </c>
      <c r="B443" t="s">
        <v>1102</v>
      </c>
      <c r="C443" t="s">
        <v>1109</v>
      </c>
      <c r="D443">
        <v>18656432</v>
      </c>
    </row>
    <row r="444" spans="1:4">
      <c r="A444">
        <v>443</v>
      </c>
      <c r="B444" t="s">
        <v>1102</v>
      </c>
      <c r="C444" t="s">
        <v>1110</v>
      </c>
      <c r="D444">
        <v>18656436</v>
      </c>
    </row>
    <row r="445" spans="1:4">
      <c r="A445">
        <v>444</v>
      </c>
      <c r="B445" t="s">
        <v>1102</v>
      </c>
      <c r="C445" t="s">
        <v>1111</v>
      </c>
      <c r="D445">
        <v>18656440</v>
      </c>
    </row>
    <row r="446" spans="1:4">
      <c r="A446">
        <v>445</v>
      </c>
      <c r="B446" t="s">
        <v>1102</v>
      </c>
      <c r="C446" t="s">
        <v>789</v>
      </c>
      <c r="D446">
        <v>18656444</v>
      </c>
    </row>
    <row r="447" spans="1:4">
      <c r="A447">
        <v>446</v>
      </c>
      <c r="B447" t="s">
        <v>1102</v>
      </c>
      <c r="C447" t="s">
        <v>1102</v>
      </c>
      <c r="D447">
        <v>18656000</v>
      </c>
    </row>
    <row r="448" spans="1:4">
      <c r="A448">
        <v>447</v>
      </c>
      <c r="B448" t="s">
        <v>1102</v>
      </c>
      <c r="C448" t="s">
        <v>1112</v>
      </c>
      <c r="D448">
        <v>18656448</v>
      </c>
    </row>
    <row r="449" spans="1:4">
      <c r="A449">
        <v>448</v>
      </c>
      <c r="B449" t="s">
        <v>1113</v>
      </c>
      <c r="C449" t="s">
        <v>1114</v>
      </c>
      <c r="D449">
        <v>18658404</v>
      </c>
    </row>
    <row r="450" spans="1:4">
      <c r="A450">
        <v>449</v>
      </c>
      <c r="B450" t="s">
        <v>1113</v>
      </c>
      <c r="C450" t="s">
        <v>1115</v>
      </c>
      <c r="D450">
        <v>18658408</v>
      </c>
    </row>
    <row r="451" spans="1:4">
      <c r="A451">
        <v>450</v>
      </c>
      <c r="B451" t="s">
        <v>1113</v>
      </c>
      <c r="C451" t="s">
        <v>1116</v>
      </c>
      <c r="D451">
        <v>18658412</v>
      </c>
    </row>
    <row r="452" spans="1:4">
      <c r="A452">
        <v>451</v>
      </c>
      <c r="B452" t="s">
        <v>1113</v>
      </c>
      <c r="C452" t="s">
        <v>1117</v>
      </c>
      <c r="D452">
        <v>18658416</v>
      </c>
    </row>
    <row r="453" spans="1:4">
      <c r="A453">
        <v>452</v>
      </c>
      <c r="B453" t="s">
        <v>1113</v>
      </c>
      <c r="C453" t="s">
        <v>1118</v>
      </c>
      <c r="D453">
        <v>18658418</v>
      </c>
    </row>
    <row r="454" spans="1:4">
      <c r="A454">
        <v>453</v>
      </c>
      <c r="B454" t="s">
        <v>1113</v>
      </c>
      <c r="C454" t="s">
        <v>862</v>
      </c>
      <c r="D454">
        <v>18658420</v>
      </c>
    </row>
    <row r="455" spans="1:4">
      <c r="A455">
        <v>454</v>
      </c>
      <c r="B455" t="s">
        <v>1113</v>
      </c>
      <c r="C455" t="s">
        <v>798</v>
      </c>
      <c r="D455">
        <v>18658428</v>
      </c>
    </row>
    <row r="456" spans="1:4">
      <c r="A456">
        <v>455</v>
      </c>
      <c r="B456" t="s">
        <v>1113</v>
      </c>
      <c r="C456" t="s">
        <v>1119</v>
      </c>
      <c r="D456">
        <v>18658432</v>
      </c>
    </row>
    <row r="457" spans="1:4">
      <c r="A457">
        <v>456</v>
      </c>
      <c r="B457" t="s">
        <v>1113</v>
      </c>
      <c r="C457" t="s">
        <v>1120</v>
      </c>
      <c r="D457">
        <v>18658434</v>
      </c>
    </row>
    <row r="458" spans="1:4">
      <c r="A458">
        <v>457</v>
      </c>
      <c r="B458" t="s">
        <v>1113</v>
      </c>
      <c r="C458" t="s">
        <v>1121</v>
      </c>
      <c r="D458">
        <v>18658436</v>
      </c>
    </row>
    <row r="459" spans="1:4">
      <c r="A459">
        <v>458</v>
      </c>
      <c r="B459" t="s">
        <v>1113</v>
      </c>
      <c r="C459" t="s">
        <v>1122</v>
      </c>
      <c r="D459">
        <v>18658440</v>
      </c>
    </row>
    <row r="460" spans="1:4">
      <c r="A460">
        <v>459</v>
      </c>
      <c r="B460" t="s">
        <v>1113</v>
      </c>
      <c r="C460" t="s">
        <v>1113</v>
      </c>
      <c r="D460">
        <v>18658000</v>
      </c>
    </row>
    <row r="461" spans="1:4">
      <c r="A461">
        <v>460</v>
      </c>
      <c r="B461" t="s">
        <v>1113</v>
      </c>
      <c r="C461" t="s">
        <v>1123</v>
      </c>
      <c r="D461">
        <v>18658151</v>
      </c>
    </row>
    <row r="462" spans="1:4">
      <c r="A462">
        <v>461</v>
      </c>
      <c r="B462" t="s">
        <v>1124</v>
      </c>
      <c r="C462" t="s">
        <v>1124</v>
      </c>
      <c r="D462">
        <v>18710000</v>
      </c>
    </row>
    <row r="463" spans="1:4">
      <c r="A463">
        <v>462</v>
      </c>
      <c r="B463" t="s">
        <v>1125</v>
      </c>
      <c r="C463" t="s">
        <v>1125</v>
      </c>
      <c r="D463">
        <v>18715000</v>
      </c>
    </row>
    <row r="464" spans="1:4">
      <c r="A464">
        <v>463</v>
      </c>
      <c r="B464" t="s">
        <v>1126</v>
      </c>
      <c r="C464" t="s">
        <v>1126</v>
      </c>
      <c r="D464">
        <v>18720000</v>
      </c>
    </row>
    <row r="465" spans="1:4">
      <c r="A465">
        <v>464</v>
      </c>
      <c r="B465" t="s">
        <v>1127</v>
      </c>
      <c r="C465" t="s">
        <v>1127</v>
      </c>
      <c r="D465">
        <v>18725000</v>
      </c>
    </row>
    <row r="466" spans="1:4">
      <c r="A466">
        <v>465</v>
      </c>
      <c r="B466" t="s">
        <v>1128</v>
      </c>
      <c r="C466" t="s">
        <v>1128</v>
      </c>
      <c r="D466">
        <v>18728000</v>
      </c>
    </row>
    <row r="467" spans="1:4">
      <c r="A467">
        <v>466</v>
      </c>
      <c r="B467" t="s">
        <v>1129</v>
      </c>
      <c r="C467" t="s">
        <v>1129</v>
      </c>
      <c r="D467">
        <v>18701000</v>
      </c>
    </row>
  </sheetData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5"/>
  <cols>
    <col min="1" max="1" width="32.5703125" customWidth="1"/>
    <col min="4" max="6" width="26.5703125" customWidth="1"/>
    <col min="7" max="7" width="31.42578125" customWidth="1"/>
    <col min="8" max="8" width="40.85546875" customWidth="1"/>
    <col min="9" max="9" width="14.5703125" customWidth="1"/>
    <col min="10" max="10" width="26.85546875" customWidth="1"/>
    <col min="11" max="11" width="50" customWidth="1"/>
    <col min="12" max="13" width="10.7109375" customWidth="1"/>
    <col min="14" max="14" width="55.140625" customWidth="1"/>
    <col min="15" max="15" width="31.85546875" customWidth="1"/>
    <col min="16" max="16" width="23.85546875" customWidth="1"/>
    <col min="17" max="17" width="46.5703125" customWidth="1"/>
    <col min="18" max="18" width="24" bestFit="1" customWidth="1"/>
    <col min="19" max="19" width="20.5703125" customWidth="1"/>
    <col min="20" max="20" width="22" customWidth="1"/>
    <col min="21" max="22" width="26.42578125" customWidth="1"/>
    <col min="23" max="23" width="3.28515625" customWidth="1"/>
    <col min="24" max="24" width="59.7109375" customWidth="1"/>
    <col min="25" max="25" width="49.140625" customWidth="1"/>
    <col min="26" max="26" width="11.140625" customWidth="1"/>
    <col min="27" max="30" width="29" customWidth="1"/>
    <col min="32" max="32" width="34.7109375" customWidth="1"/>
    <col min="34" max="35" width="34.42578125" customWidth="1"/>
    <col min="37" max="37" width="24.5703125" customWidth="1"/>
    <col min="39" max="39" width="26.140625" customWidth="1"/>
    <col min="40" max="40" width="1.7109375" customWidth="1"/>
    <col min="42" max="42" width="27.28515625" customWidth="1"/>
    <col min="43" max="43" width="29.7109375" customWidth="1"/>
    <col min="44" max="44" width="1.7109375" customWidth="1"/>
    <col min="45" max="45" width="21.42578125" customWidth="1"/>
    <col min="46" max="46" width="1.7109375" customWidth="1"/>
    <col min="47" max="47" width="31.28515625" bestFit="1" customWidth="1"/>
    <col min="48" max="48" width="1.7109375" customWidth="1"/>
    <col min="52" max="52" width="20" customWidth="1"/>
    <col min="53" max="53" width="42.85546875" bestFit="1" customWidth="1"/>
  </cols>
  <sheetData>
    <row r="1" spans="1:53" ht="43.5" customHeight="1">
      <c r="A1" t="s">
        <v>67</v>
      </c>
      <c r="B1" t="s">
        <v>352</v>
      </c>
      <c r="C1" t="s">
        <v>86</v>
      </c>
      <c r="D1" t="s">
        <v>83</v>
      </c>
      <c r="E1" t="s">
        <v>183</v>
      </c>
      <c r="F1" t="s">
        <v>223</v>
      </c>
      <c r="G1" t="s">
        <v>200</v>
      </c>
      <c r="H1" t="s">
        <v>204</v>
      </c>
      <c r="I1" t="s">
        <v>222</v>
      </c>
      <c r="J1" t="s">
        <v>230</v>
      </c>
      <c r="K1" t="s">
        <v>234</v>
      </c>
      <c r="N1" t="s">
        <v>269</v>
      </c>
      <c r="O1" t="s">
        <v>260</v>
      </c>
      <c r="P1" t="s">
        <v>284</v>
      </c>
      <c r="Q1" t="s">
        <v>328</v>
      </c>
      <c r="R1" t="s">
        <v>23</v>
      </c>
      <c r="S1" t="s">
        <v>31</v>
      </c>
      <c r="T1" t="s">
        <v>37</v>
      </c>
      <c r="U1" t="s">
        <v>42</v>
      </c>
      <c r="W1" t="s">
        <v>313</v>
      </c>
      <c r="X1" t="s">
        <v>282</v>
      </c>
      <c r="Y1" t="s">
        <v>296</v>
      </c>
      <c r="AA1" t="s">
        <v>353</v>
      </c>
      <c r="AC1" t="s">
        <v>354</v>
      </c>
      <c r="AF1" t="s">
        <v>325</v>
      </c>
      <c r="AH1" t="s">
        <v>326</v>
      </c>
      <c r="AI1" t="s">
        <v>327</v>
      </c>
      <c r="AK1" t="s">
        <v>344</v>
      </c>
      <c r="AM1" t="s">
        <v>345</v>
      </c>
      <c r="AP1" t="s">
        <v>365</v>
      </c>
      <c r="AQ1" t="s">
        <v>364</v>
      </c>
      <c r="AS1" t="s">
        <v>370</v>
      </c>
      <c r="AU1" t="s">
        <v>405</v>
      </c>
      <c r="AW1" t="s">
        <v>608</v>
      </c>
      <c r="AX1" t="s">
        <v>609</v>
      </c>
      <c r="AZ1" s="4" t="s">
        <v>642</v>
      </c>
      <c r="BA1" s="4"/>
    </row>
    <row r="2" spans="1:53" ht="66.75" customHeight="1">
      <c r="A2" t="s">
        <v>100</v>
      </c>
      <c r="B2">
        <v>2000</v>
      </c>
      <c r="C2">
        <v>2013</v>
      </c>
      <c r="D2" t="s">
        <v>84</v>
      </c>
      <c r="E2" t="s">
        <v>184</v>
      </c>
      <c r="F2" t="s">
        <v>224</v>
      </c>
      <c r="G2" t="s">
        <v>198</v>
      </c>
      <c r="H2" t="s">
        <v>202</v>
      </c>
      <c r="I2" t="s">
        <v>92</v>
      </c>
      <c r="J2" t="s">
        <v>231</v>
      </c>
      <c r="K2" t="s">
        <v>235</v>
      </c>
      <c r="L2" t="s">
        <v>235</v>
      </c>
      <c r="M2">
        <v>1</v>
      </c>
      <c r="N2" t="s">
        <v>273</v>
      </c>
      <c r="O2" t="s">
        <v>358</v>
      </c>
      <c r="P2" t="s">
        <v>44</v>
      </c>
      <c r="Q2" t="s">
        <v>2</v>
      </c>
      <c r="R2" t="s">
        <v>26</v>
      </c>
      <c r="S2" t="s">
        <v>28</v>
      </c>
      <c r="T2" t="s">
        <v>32</v>
      </c>
      <c r="U2" t="s">
        <v>38</v>
      </c>
      <c r="V2">
        <v>1</v>
      </c>
      <c r="X2" t="s">
        <v>371</v>
      </c>
      <c r="Y2" t="s">
        <v>389</v>
      </c>
      <c r="AA2" t="s">
        <v>385</v>
      </c>
      <c r="AB2" t="s">
        <v>384</v>
      </c>
      <c r="AC2" t="s">
        <v>298</v>
      </c>
      <c r="AD2" t="s">
        <v>298</v>
      </c>
      <c r="AF2" t="s">
        <v>38</v>
      </c>
      <c r="AH2" t="s">
        <v>330</v>
      </c>
      <c r="AI2" t="s">
        <v>330</v>
      </c>
      <c r="AK2" t="s">
        <v>336</v>
      </c>
      <c r="AM2" t="s">
        <v>346</v>
      </c>
      <c r="AP2" s="3" t="s">
        <v>376</v>
      </c>
      <c r="AQ2" t="s">
        <v>375</v>
      </c>
      <c r="AS2" t="s">
        <v>368</v>
      </c>
      <c r="AU2" t="s">
        <v>398</v>
      </c>
      <c r="AW2" t="s">
        <v>610</v>
      </c>
      <c r="AX2" t="s">
        <v>610</v>
      </c>
      <c r="AZ2" t="s">
        <v>643</v>
      </c>
      <c r="BA2" t="s">
        <v>647</v>
      </c>
    </row>
    <row r="3" spans="1:53" ht="66.75" customHeight="1">
      <c r="A3" t="s">
        <v>101</v>
      </c>
      <c r="B3">
        <v>2001</v>
      </c>
      <c r="C3">
        <v>2014</v>
      </c>
      <c r="D3" t="s">
        <v>85</v>
      </c>
      <c r="E3" t="s">
        <v>185</v>
      </c>
      <c r="F3" t="s">
        <v>225</v>
      </c>
      <c r="G3" t="s">
        <v>199</v>
      </c>
      <c r="H3" t="s">
        <v>203</v>
      </c>
      <c r="I3" t="s">
        <v>51</v>
      </c>
      <c r="J3" t="s">
        <v>270</v>
      </c>
      <c r="K3" t="s">
        <v>237</v>
      </c>
      <c r="L3" t="s">
        <v>237</v>
      </c>
      <c r="M3">
        <v>2</v>
      </c>
      <c r="N3" t="s">
        <v>247</v>
      </c>
      <c r="O3" t="s">
        <v>359</v>
      </c>
      <c r="P3" t="s">
        <v>45</v>
      </c>
      <c r="Q3" t="s">
        <v>289</v>
      </c>
      <c r="R3" t="s">
        <v>291</v>
      </c>
      <c r="S3" t="s">
        <v>29</v>
      </c>
      <c r="T3" t="s">
        <v>33</v>
      </c>
      <c r="U3" t="s">
        <v>39</v>
      </c>
      <c r="V3">
        <v>2</v>
      </c>
      <c r="X3" t="s">
        <v>372</v>
      </c>
      <c r="Y3" t="s">
        <v>379</v>
      </c>
      <c r="AA3" t="s">
        <v>384</v>
      </c>
      <c r="AB3" t="s">
        <v>383</v>
      </c>
      <c r="AC3" t="s">
        <v>299</v>
      </c>
      <c r="AD3" t="s">
        <v>299</v>
      </c>
      <c r="AF3" t="s">
        <v>39</v>
      </c>
      <c r="AH3" t="s">
        <v>355</v>
      </c>
      <c r="AI3" t="s">
        <v>334</v>
      </c>
      <c r="AK3" t="s">
        <v>337</v>
      </c>
      <c r="AM3" t="s">
        <v>347</v>
      </c>
      <c r="AP3" s="3" t="s">
        <v>373</v>
      </c>
      <c r="AQ3" t="s">
        <v>374</v>
      </c>
      <c r="AS3" t="s">
        <v>369</v>
      </c>
      <c r="AU3" t="s">
        <v>399</v>
      </c>
      <c r="AW3" t="s">
        <v>611</v>
      </c>
      <c r="AX3" t="s">
        <v>611</v>
      </c>
      <c r="AZ3" t="s">
        <v>644</v>
      </c>
      <c r="BA3" t="s">
        <v>651</v>
      </c>
    </row>
    <row r="4" spans="1:53" ht="66.75" customHeight="1">
      <c r="A4" t="s">
        <v>102</v>
      </c>
      <c r="B4">
        <v>2002</v>
      </c>
      <c r="C4">
        <v>2015</v>
      </c>
      <c r="E4" t="s">
        <v>186</v>
      </c>
      <c r="F4" t="s">
        <v>226</v>
      </c>
      <c r="H4" t="s">
        <v>1</v>
      </c>
      <c r="I4" t="s">
        <v>52</v>
      </c>
      <c r="J4" t="s">
        <v>271</v>
      </c>
      <c r="K4" t="s">
        <v>238</v>
      </c>
      <c r="L4" t="s">
        <v>238</v>
      </c>
      <c r="M4">
        <v>3</v>
      </c>
      <c r="N4" t="s">
        <v>274</v>
      </c>
      <c r="O4" t="s">
        <v>360</v>
      </c>
      <c r="Q4" t="s">
        <v>25</v>
      </c>
      <c r="R4" t="s">
        <v>697</v>
      </c>
      <c r="S4" t="s">
        <v>30</v>
      </c>
      <c r="T4" t="s">
        <v>34</v>
      </c>
      <c r="U4" t="s">
        <v>40</v>
      </c>
      <c r="V4">
        <v>3</v>
      </c>
      <c r="X4" t="s">
        <v>373</v>
      </c>
      <c r="Y4" t="s">
        <v>380</v>
      </c>
      <c r="AA4" t="s">
        <v>383</v>
      </c>
      <c r="AB4" t="s">
        <v>386</v>
      </c>
      <c r="AC4" t="s">
        <v>300</v>
      </c>
      <c r="AD4" t="s">
        <v>300</v>
      </c>
      <c r="AF4" t="s">
        <v>40</v>
      </c>
      <c r="AH4" t="s">
        <v>361</v>
      </c>
      <c r="AK4" t="s">
        <v>338</v>
      </c>
      <c r="AM4" t="s">
        <v>348</v>
      </c>
      <c r="AP4" s="3" t="s">
        <v>372</v>
      </c>
      <c r="AQ4" t="s">
        <v>373</v>
      </c>
      <c r="AS4" t="s">
        <v>335</v>
      </c>
      <c r="AU4" t="s">
        <v>400</v>
      </c>
      <c r="AW4" t="s">
        <v>612</v>
      </c>
      <c r="AX4" t="s">
        <v>612</v>
      </c>
      <c r="AZ4" t="s">
        <v>649</v>
      </c>
      <c r="BA4" t="s">
        <v>650</v>
      </c>
    </row>
    <row r="5" spans="1:53" ht="66.75" customHeight="1">
      <c r="A5" t="s">
        <v>103</v>
      </c>
      <c r="B5">
        <v>2003</v>
      </c>
      <c r="C5">
        <v>2016</v>
      </c>
      <c r="E5" t="s">
        <v>187</v>
      </c>
      <c r="F5" t="s">
        <v>227</v>
      </c>
      <c r="I5" t="s">
        <v>53</v>
      </c>
      <c r="K5" t="s">
        <v>236</v>
      </c>
      <c r="L5" t="s">
        <v>236</v>
      </c>
      <c r="M5">
        <v>4</v>
      </c>
      <c r="N5" t="s">
        <v>275</v>
      </c>
      <c r="O5" t="s">
        <v>330</v>
      </c>
      <c r="Q5" t="s">
        <v>290</v>
      </c>
      <c r="R5" t="s">
        <v>292</v>
      </c>
      <c r="T5" t="s">
        <v>35</v>
      </c>
      <c r="U5" t="s">
        <v>41</v>
      </c>
      <c r="V5">
        <v>4</v>
      </c>
      <c r="X5" t="s">
        <v>376</v>
      </c>
      <c r="Y5" t="s">
        <v>378</v>
      </c>
      <c r="Z5">
        <v>1</v>
      </c>
      <c r="AA5" t="s">
        <v>386</v>
      </c>
      <c r="AF5" t="s">
        <v>315</v>
      </c>
      <c r="AH5" t="s">
        <v>356</v>
      </c>
      <c r="AK5" t="s">
        <v>339</v>
      </c>
      <c r="AM5" t="s">
        <v>349</v>
      </c>
      <c r="AP5" s="3" t="s">
        <v>371</v>
      </c>
      <c r="AQ5" t="s">
        <v>372</v>
      </c>
      <c r="AU5" t="s">
        <v>401</v>
      </c>
      <c r="AW5" t="s">
        <v>613</v>
      </c>
      <c r="AX5" t="s">
        <v>613</v>
      </c>
      <c r="AZ5" t="s">
        <v>645</v>
      </c>
      <c r="BA5" t="s">
        <v>648</v>
      </c>
    </row>
    <row r="6" spans="1:53" ht="66.75" customHeight="1">
      <c r="A6" t="s">
        <v>104</v>
      </c>
      <c r="B6">
        <v>2004</v>
      </c>
      <c r="C6">
        <v>2017</v>
      </c>
      <c r="E6" t="s">
        <v>188</v>
      </c>
      <c r="G6" t="s">
        <v>279</v>
      </c>
      <c r="H6" t="s">
        <v>246</v>
      </c>
      <c r="I6" t="s">
        <v>68</v>
      </c>
      <c r="J6" t="s">
        <v>252</v>
      </c>
      <c r="N6" t="s">
        <v>276</v>
      </c>
      <c r="O6" t="s">
        <v>334</v>
      </c>
      <c r="R6" t="s">
        <v>2</v>
      </c>
      <c r="T6" t="s">
        <v>36</v>
      </c>
      <c r="U6" t="s">
        <v>315</v>
      </c>
      <c r="V6">
        <v>5</v>
      </c>
      <c r="X6">
        <v>5555</v>
      </c>
      <c r="AH6" t="s">
        <v>357</v>
      </c>
      <c r="AK6" t="s">
        <v>340</v>
      </c>
      <c r="AM6" t="s">
        <v>350</v>
      </c>
      <c r="AP6" s="3" t="s">
        <v>375</v>
      </c>
      <c r="AU6" t="s">
        <v>402</v>
      </c>
      <c r="AW6" t="s">
        <v>614</v>
      </c>
      <c r="AX6" t="s">
        <v>614</v>
      </c>
      <c r="AZ6" t="s">
        <v>646</v>
      </c>
      <c r="BA6" t="s">
        <v>652</v>
      </c>
    </row>
    <row r="7" spans="1:53" ht="66.75" customHeight="1">
      <c r="A7" t="s">
        <v>105</v>
      </c>
      <c r="B7">
        <v>2005</v>
      </c>
      <c r="E7" t="s">
        <v>189</v>
      </c>
      <c r="G7" t="s">
        <v>243</v>
      </c>
      <c r="H7" t="s">
        <v>245</v>
      </c>
      <c r="I7" t="s">
        <v>69</v>
      </c>
      <c r="J7" t="s">
        <v>272</v>
      </c>
      <c r="N7" t="s">
        <v>277</v>
      </c>
      <c r="O7" t="s">
        <v>355</v>
      </c>
      <c r="U7" t="s">
        <v>85</v>
      </c>
      <c r="V7" t="s">
        <v>69</v>
      </c>
      <c r="X7">
        <v>66666</v>
      </c>
      <c r="AH7" t="s">
        <v>331</v>
      </c>
      <c r="AK7" t="s">
        <v>341</v>
      </c>
      <c r="AM7" t="s">
        <v>351</v>
      </c>
      <c r="AP7" s="3" t="s">
        <v>374</v>
      </c>
      <c r="AU7" t="s">
        <v>403</v>
      </c>
      <c r="AW7" t="s">
        <v>615</v>
      </c>
      <c r="AX7" t="s">
        <v>615</v>
      </c>
    </row>
    <row r="8" spans="1:53" ht="66.75" customHeight="1">
      <c r="A8" t="s">
        <v>106</v>
      </c>
      <c r="B8">
        <v>2006</v>
      </c>
      <c r="E8" t="s">
        <v>190</v>
      </c>
      <c r="G8" t="s">
        <v>244</v>
      </c>
      <c r="H8" t="s">
        <v>251</v>
      </c>
      <c r="I8" t="s">
        <v>181</v>
      </c>
      <c r="J8" t="s">
        <v>268</v>
      </c>
      <c r="N8" t="s">
        <v>278</v>
      </c>
      <c r="O8" t="s">
        <v>361</v>
      </c>
      <c r="V8" t="s">
        <v>181</v>
      </c>
      <c r="X8">
        <v>77777</v>
      </c>
      <c r="AK8" t="s">
        <v>342</v>
      </c>
      <c r="AU8" t="s">
        <v>404</v>
      </c>
      <c r="AW8" t="s">
        <v>616</v>
      </c>
      <c r="AX8" t="s">
        <v>616</v>
      </c>
    </row>
    <row r="9" spans="1:53" ht="66.75" customHeight="1">
      <c r="A9" t="s">
        <v>107</v>
      </c>
      <c r="B9">
        <v>2007</v>
      </c>
      <c r="E9" t="s">
        <v>191</v>
      </c>
      <c r="G9" t="s">
        <v>251</v>
      </c>
      <c r="I9" t="s">
        <v>182</v>
      </c>
      <c r="O9" t="s">
        <v>356</v>
      </c>
      <c r="V9" t="s">
        <v>182</v>
      </c>
      <c r="X9">
        <v>8888</v>
      </c>
      <c r="Z9">
        <v>1</v>
      </c>
      <c r="AK9" t="s">
        <v>343</v>
      </c>
      <c r="AW9" t="s">
        <v>617</v>
      </c>
      <c r="AX9" t="s">
        <v>617</v>
      </c>
    </row>
    <row r="10" spans="1:53" ht="66.75" customHeight="1">
      <c r="A10" t="s">
        <v>108</v>
      </c>
      <c r="B10">
        <v>2008</v>
      </c>
      <c r="E10" t="s">
        <v>192</v>
      </c>
      <c r="I10" t="s">
        <v>206</v>
      </c>
      <c r="O10" t="s">
        <v>357</v>
      </c>
      <c r="V10" t="s">
        <v>206</v>
      </c>
      <c r="X10" t="s">
        <v>374</v>
      </c>
      <c r="Y10" t="s">
        <v>381</v>
      </c>
      <c r="AW10" t="s">
        <v>618</v>
      </c>
      <c r="AX10" t="s">
        <v>618</v>
      </c>
    </row>
    <row r="11" spans="1:53" ht="66.75" customHeight="1">
      <c r="A11" t="s">
        <v>109</v>
      </c>
      <c r="B11">
        <v>2009</v>
      </c>
      <c r="E11" t="s">
        <v>193</v>
      </c>
      <c r="I11" t="s">
        <v>207</v>
      </c>
      <c r="O11" t="s">
        <v>331</v>
      </c>
      <c r="V11" t="s">
        <v>207</v>
      </c>
      <c r="X11" t="s">
        <v>375</v>
      </c>
      <c r="Y11" t="s">
        <v>382</v>
      </c>
      <c r="AW11" t="s">
        <v>619</v>
      </c>
      <c r="AX11" t="s">
        <v>619</v>
      </c>
    </row>
    <row r="12" spans="1:53">
      <c r="A12" t="s">
        <v>65</v>
      </c>
      <c r="B12">
        <v>2010</v>
      </c>
      <c r="E12" t="s">
        <v>194</v>
      </c>
      <c r="G12" t="s">
        <v>280</v>
      </c>
      <c r="H12" t="s">
        <v>248</v>
      </c>
      <c r="I12" t="s">
        <v>208</v>
      </c>
      <c r="O12" t="s">
        <v>362</v>
      </c>
      <c r="AW12" t="s">
        <v>207</v>
      </c>
      <c r="AX12" t="s">
        <v>207</v>
      </c>
    </row>
    <row r="13" spans="1:53">
      <c r="A13" t="s">
        <v>110</v>
      </c>
      <c r="B13">
        <v>2011</v>
      </c>
      <c r="E13" t="s">
        <v>195</v>
      </c>
      <c r="G13" t="s">
        <v>249</v>
      </c>
      <c r="H13" t="s">
        <v>250</v>
      </c>
      <c r="I13" t="s">
        <v>209</v>
      </c>
      <c r="O13" t="s">
        <v>343</v>
      </c>
      <c r="AW13" t="s">
        <v>208</v>
      </c>
      <c r="AX13" t="s">
        <v>208</v>
      </c>
    </row>
    <row r="14" spans="1:53" ht="21" customHeight="1">
      <c r="A14" t="s">
        <v>66</v>
      </c>
      <c r="B14">
        <v>2012</v>
      </c>
      <c r="G14" t="s">
        <v>251</v>
      </c>
      <c r="H14" t="s">
        <v>251</v>
      </c>
      <c r="I14" t="s">
        <v>210</v>
      </c>
      <c r="N14" t="s">
        <v>304</v>
      </c>
      <c r="AW14" t="s">
        <v>209</v>
      </c>
      <c r="AX14" t="s">
        <v>209</v>
      </c>
    </row>
    <row r="15" spans="1:53" ht="21" customHeight="1">
      <c r="A15" t="s">
        <v>475</v>
      </c>
      <c r="B15">
        <v>2013</v>
      </c>
      <c r="I15" t="s">
        <v>211</v>
      </c>
      <c r="N15" t="s">
        <v>312</v>
      </c>
      <c r="AW15" t="s">
        <v>210</v>
      </c>
      <c r="AX15" t="s">
        <v>210</v>
      </c>
    </row>
    <row r="16" spans="1:53" ht="21" customHeight="1">
      <c r="A16" t="s">
        <v>111</v>
      </c>
      <c r="B16">
        <v>2014</v>
      </c>
      <c r="I16" t="s">
        <v>212</v>
      </c>
      <c r="N16" t="s">
        <v>311</v>
      </c>
      <c r="AW16" t="s">
        <v>211</v>
      </c>
      <c r="AX16" t="s">
        <v>211</v>
      </c>
    </row>
    <row r="17" spans="1:50" ht="21" customHeight="1">
      <c r="A17" t="s">
        <v>112</v>
      </c>
      <c r="B17">
        <v>2015</v>
      </c>
      <c r="I17" t="s">
        <v>213</v>
      </c>
      <c r="N17" t="s">
        <v>310</v>
      </c>
      <c r="AW17" t="s">
        <v>212</v>
      </c>
      <c r="AX17" t="s">
        <v>212</v>
      </c>
    </row>
    <row r="18" spans="1:50" ht="21" customHeight="1">
      <c r="A18" t="s">
        <v>113</v>
      </c>
      <c r="B18">
        <v>2016</v>
      </c>
      <c r="I18" t="s">
        <v>214</v>
      </c>
      <c r="N18" t="s">
        <v>309</v>
      </c>
      <c r="AW18" t="s">
        <v>213</v>
      </c>
      <c r="AX18" t="s">
        <v>213</v>
      </c>
    </row>
    <row r="19" spans="1:50" ht="21" customHeight="1">
      <c r="A19" t="s">
        <v>114</v>
      </c>
      <c r="B19">
        <v>2017</v>
      </c>
      <c r="I19" t="s">
        <v>215</v>
      </c>
      <c r="N19" t="s">
        <v>308</v>
      </c>
      <c r="AW19" t="s">
        <v>214</v>
      </c>
      <c r="AX19" t="s">
        <v>214</v>
      </c>
    </row>
    <row r="20" spans="1:50" ht="21" customHeight="1">
      <c r="A20" t="s">
        <v>115</v>
      </c>
      <c r="B20">
        <v>2018</v>
      </c>
      <c r="I20" t="s">
        <v>216</v>
      </c>
      <c r="N20" t="s">
        <v>307</v>
      </c>
      <c r="AW20" t="s">
        <v>215</v>
      </c>
      <c r="AX20" t="s">
        <v>215</v>
      </c>
    </row>
    <row r="21" spans="1:50" ht="21" customHeight="1">
      <c r="A21" t="s">
        <v>116</v>
      </c>
      <c r="B21">
        <v>2019</v>
      </c>
      <c r="I21" t="s">
        <v>217</v>
      </c>
      <c r="N21" t="s">
        <v>306</v>
      </c>
      <c r="AW21" t="s">
        <v>216</v>
      </c>
      <c r="AX21" t="s">
        <v>216</v>
      </c>
    </row>
    <row r="22" spans="1:50" ht="21" customHeight="1">
      <c r="A22" t="s">
        <v>117</v>
      </c>
      <c r="B22">
        <v>2020</v>
      </c>
      <c r="N22" t="s">
        <v>305</v>
      </c>
      <c r="AW22" t="s">
        <v>217</v>
      </c>
      <c r="AX22" t="s">
        <v>217</v>
      </c>
    </row>
    <row r="23" spans="1:50" ht="21" customHeight="1">
      <c r="A23" t="s">
        <v>118</v>
      </c>
      <c r="B23">
        <v>2021</v>
      </c>
      <c r="AW23" t="s">
        <v>620</v>
      </c>
      <c r="AX23" t="s">
        <v>620</v>
      </c>
    </row>
    <row r="24" spans="1:50" ht="21" customHeight="1">
      <c r="A24" t="s">
        <v>119</v>
      </c>
      <c r="B24">
        <v>2022</v>
      </c>
      <c r="AW24" t="s">
        <v>621</v>
      </c>
      <c r="AX24" t="s">
        <v>621</v>
      </c>
    </row>
    <row r="25" spans="1:50">
      <c r="A25" t="s">
        <v>120</v>
      </c>
      <c r="B25">
        <v>2023</v>
      </c>
      <c r="AW25" t="s">
        <v>622</v>
      </c>
      <c r="AX25" t="s">
        <v>622</v>
      </c>
    </row>
    <row r="26" spans="1:50">
      <c r="A26" t="s">
        <v>121</v>
      </c>
      <c r="B26">
        <v>2024</v>
      </c>
      <c r="AX26" t="s">
        <v>623</v>
      </c>
    </row>
    <row r="27" spans="1:50">
      <c r="A27" t="s">
        <v>122</v>
      </c>
      <c r="B27">
        <v>2025</v>
      </c>
      <c r="AX27" t="s">
        <v>624</v>
      </c>
    </row>
    <row r="28" spans="1:50">
      <c r="A28" t="s">
        <v>123</v>
      </c>
      <c r="H28" t="s">
        <v>438</v>
      </c>
      <c r="AX28" t="s">
        <v>625</v>
      </c>
    </row>
    <row r="29" spans="1:50">
      <c r="A29" t="s">
        <v>124</v>
      </c>
      <c r="D29" t="s">
        <v>439</v>
      </c>
      <c r="E29" t="str">
        <f>IF(periodStart = "","", periodStart)</f>
        <v>01.01.2020</v>
      </c>
      <c r="F29" t="str">
        <f>IF(periodEnd = "","", periodEnd)</f>
        <v>31.12.2020</v>
      </c>
      <c r="H29" t="s">
        <v>2432</v>
      </c>
      <c r="AX29" t="s">
        <v>626</v>
      </c>
    </row>
    <row r="30" spans="1:50">
      <c r="A30" t="s">
        <v>125</v>
      </c>
      <c r="AX30" t="s">
        <v>627</v>
      </c>
    </row>
    <row r="31" spans="1:50">
      <c r="A31" t="s">
        <v>126</v>
      </c>
      <c r="AX31" t="s">
        <v>628</v>
      </c>
    </row>
    <row r="32" spans="1:50">
      <c r="A32" t="s">
        <v>127</v>
      </c>
      <c r="D32" t="s">
        <v>440</v>
      </c>
      <c r="H32" t="s">
        <v>441</v>
      </c>
      <c r="AX32" t="s">
        <v>629</v>
      </c>
    </row>
    <row r="33" spans="1:50">
      <c r="A33" t="s">
        <v>128</v>
      </c>
      <c r="AX33" t="s">
        <v>630</v>
      </c>
    </row>
    <row r="34" spans="1:50">
      <c r="A34" t="s">
        <v>129</v>
      </c>
      <c r="AX34" t="s">
        <v>631</v>
      </c>
    </row>
    <row r="35" spans="1:50">
      <c r="A35" t="s">
        <v>130</v>
      </c>
      <c r="AX35" t="s">
        <v>632</v>
      </c>
    </row>
    <row r="36" spans="1:50">
      <c r="A36" t="s">
        <v>94</v>
      </c>
      <c r="AX36" t="s">
        <v>633</v>
      </c>
    </row>
    <row r="37" spans="1:50">
      <c r="A37" t="s">
        <v>95</v>
      </c>
      <c r="AX37" t="s">
        <v>634</v>
      </c>
    </row>
    <row r="38" spans="1:50">
      <c r="A38" t="s">
        <v>96</v>
      </c>
      <c r="AX38" t="s">
        <v>635</v>
      </c>
    </row>
    <row r="39" spans="1:50">
      <c r="A39" t="s">
        <v>97</v>
      </c>
      <c r="AX39" t="s">
        <v>583</v>
      </c>
    </row>
    <row r="40" spans="1:50">
      <c r="A40" t="s">
        <v>98</v>
      </c>
      <c r="AX40" t="s">
        <v>584</v>
      </c>
    </row>
    <row r="41" spans="1:50">
      <c r="A41" t="s">
        <v>99</v>
      </c>
      <c r="AX41" t="s">
        <v>585</v>
      </c>
    </row>
    <row r="42" spans="1:50">
      <c r="A42" t="s">
        <v>131</v>
      </c>
      <c r="AX42" t="s">
        <v>586</v>
      </c>
    </row>
    <row r="43" spans="1:50">
      <c r="A43" t="s">
        <v>132</v>
      </c>
      <c r="AX43" t="s">
        <v>587</v>
      </c>
    </row>
    <row r="44" spans="1:50">
      <c r="A44" t="s">
        <v>133</v>
      </c>
      <c r="AX44" t="s">
        <v>588</v>
      </c>
    </row>
    <row r="45" spans="1:50">
      <c r="A45" t="s">
        <v>134</v>
      </c>
      <c r="AX45" t="s">
        <v>589</v>
      </c>
    </row>
    <row r="46" spans="1:50">
      <c r="A46" t="s">
        <v>135</v>
      </c>
      <c r="AX46" t="s">
        <v>590</v>
      </c>
    </row>
    <row r="47" spans="1:50">
      <c r="A47" t="s">
        <v>156</v>
      </c>
      <c r="AX47" t="s">
        <v>591</v>
      </c>
    </row>
    <row r="48" spans="1:50">
      <c r="A48" t="s">
        <v>157</v>
      </c>
      <c r="AX48" t="s">
        <v>592</v>
      </c>
    </row>
    <row r="49" spans="1:50">
      <c r="A49" t="s">
        <v>158</v>
      </c>
      <c r="AX49" t="s">
        <v>593</v>
      </c>
    </row>
    <row r="50" spans="1:50">
      <c r="A50" t="s">
        <v>136</v>
      </c>
      <c r="AX50" t="s">
        <v>594</v>
      </c>
    </row>
    <row r="51" spans="1:50">
      <c r="A51" t="s">
        <v>137</v>
      </c>
      <c r="AX51" t="s">
        <v>595</v>
      </c>
    </row>
    <row r="52" spans="1:50">
      <c r="A52" t="s">
        <v>138</v>
      </c>
      <c r="AX52" t="s">
        <v>596</v>
      </c>
    </row>
    <row r="53" spans="1:50">
      <c r="A53" t="s">
        <v>139</v>
      </c>
      <c r="AX53" t="s">
        <v>597</v>
      </c>
    </row>
    <row r="54" spans="1:50">
      <c r="A54" t="s">
        <v>140</v>
      </c>
      <c r="AX54" t="s">
        <v>598</v>
      </c>
    </row>
    <row r="55" spans="1:50">
      <c r="A55" t="s">
        <v>141</v>
      </c>
      <c r="AX55" t="s">
        <v>599</v>
      </c>
    </row>
    <row r="56" spans="1:50">
      <c r="A56" t="s">
        <v>142</v>
      </c>
      <c r="AX56" t="s">
        <v>600</v>
      </c>
    </row>
    <row r="57" spans="1:50">
      <c r="A57" t="s">
        <v>409</v>
      </c>
      <c r="AX57" t="s">
        <v>601</v>
      </c>
    </row>
    <row r="58" spans="1:50">
      <c r="A58" t="s">
        <v>143</v>
      </c>
      <c r="AX58" t="s">
        <v>602</v>
      </c>
    </row>
    <row r="59" spans="1:50">
      <c r="A59" t="s">
        <v>144</v>
      </c>
      <c r="AX59" t="s">
        <v>603</v>
      </c>
    </row>
    <row r="60" spans="1:50">
      <c r="A60" t="s">
        <v>145</v>
      </c>
      <c r="AX60" t="s">
        <v>604</v>
      </c>
    </row>
    <row r="61" spans="1:50">
      <c r="A61" t="s">
        <v>146</v>
      </c>
      <c r="AX61" t="s">
        <v>605</v>
      </c>
    </row>
    <row r="62" spans="1:50">
      <c r="A62" t="s">
        <v>90</v>
      </c>
    </row>
    <row r="63" spans="1:50">
      <c r="A63" t="s">
        <v>147</v>
      </c>
    </row>
    <row r="64" spans="1:50">
      <c r="A64" t="s">
        <v>148</v>
      </c>
    </row>
    <row r="65" spans="1:1">
      <c r="A65" t="s">
        <v>149</v>
      </c>
    </row>
    <row r="66" spans="1:1">
      <c r="A66" t="s">
        <v>150</v>
      </c>
    </row>
    <row r="67" spans="1:1">
      <c r="A67" t="s">
        <v>151</v>
      </c>
    </row>
    <row r="68" spans="1:1">
      <c r="A68" t="s">
        <v>152</v>
      </c>
    </row>
    <row r="69" spans="1:1">
      <c r="A69" t="s">
        <v>153</v>
      </c>
    </row>
    <row r="70" spans="1:1">
      <c r="A70" t="s">
        <v>154</v>
      </c>
    </row>
    <row r="71" spans="1:1">
      <c r="A71" t="s">
        <v>155</v>
      </c>
    </row>
    <row r="72" spans="1:1">
      <c r="A72" t="s">
        <v>159</v>
      </c>
    </row>
    <row r="73" spans="1:1">
      <c r="A73" t="s">
        <v>160</v>
      </c>
    </row>
    <row r="74" spans="1:1">
      <c r="A74" t="s">
        <v>161</v>
      </c>
    </row>
    <row r="75" spans="1:1">
      <c r="A75" t="s">
        <v>162</v>
      </c>
    </row>
    <row r="76" spans="1:1">
      <c r="A76" t="s">
        <v>163</v>
      </c>
    </row>
    <row r="77" spans="1:1">
      <c r="A77" t="s">
        <v>164</v>
      </c>
    </row>
    <row r="78" spans="1:1">
      <c r="A78" t="s">
        <v>165</v>
      </c>
    </row>
    <row r="79" spans="1:1">
      <c r="A79" t="s">
        <v>93</v>
      </c>
    </row>
    <row r="80" spans="1:1">
      <c r="A80" t="s">
        <v>166</v>
      </c>
    </row>
    <row r="81" spans="1:1">
      <c r="A81" t="s">
        <v>167</v>
      </c>
    </row>
    <row r="82" spans="1:1">
      <c r="A82" t="s">
        <v>168</v>
      </c>
    </row>
    <row r="83" spans="1:1">
      <c r="A83" t="s">
        <v>46</v>
      </c>
    </row>
    <row r="84" spans="1:1">
      <c r="A84" t="s">
        <v>47</v>
      </c>
    </row>
    <row r="85" spans="1:1">
      <c r="A85" t="s">
        <v>48</v>
      </c>
    </row>
    <row r="86" spans="1:1">
      <c r="A86" t="s">
        <v>49</v>
      </c>
    </row>
    <row r="87" spans="1:1">
      <c r="A87" t="s">
        <v>50</v>
      </c>
    </row>
  </sheetData>
  <sheetProtection formatColumns="0" formatRows="0"/>
  <mergeCells count="1">
    <mergeCell ref="AZ1:BA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B36"/>
  <sheetViews>
    <sheetView showGridLines="0" workbookViewId="0"/>
  </sheetViews>
  <sheetFormatPr defaultRowHeight="15"/>
  <cols>
    <col min="1" max="1" width="3.7109375" customWidth="1"/>
    <col min="2" max="2" width="90.7109375" customWidth="1"/>
  </cols>
  <sheetData>
    <row r="1" spans="2:2">
      <c r="B1" t="s">
        <v>60</v>
      </c>
    </row>
    <row r="2" spans="2:2">
      <c r="B2" t="s">
        <v>560</v>
      </c>
    </row>
    <row r="3" spans="2:2">
      <c r="B3" t="s">
        <v>418</v>
      </c>
    </row>
    <row r="4" spans="2:2">
      <c r="B4" t="s">
        <v>677</v>
      </c>
    </row>
    <row r="5" spans="2:2">
      <c r="B5" t="s">
        <v>221</v>
      </c>
    </row>
    <row r="6" spans="2:2">
      <c r="B6" t="s">
        <v>255</v>
      </c>
    </row>
    <row r="7" spans="2:2">
      <c r="B7" t="s">
        <v>256</v>
      </c>
    </row>
    <row r="8" spans="2:2">
      <c r="B8" t="s">
        <v>257</v>
      </c>
    </row>
    <row r="9" spans="2:2">
      <c r="B9" t="s">
        <v>561</v>
      </c>
    </row>
    <row r="10" spans="2:2">
      <c r="B10" t="s">
        <v>678</v>
      </c>
    </row>
    <row r="11" spans="2:2">
      <c r="B11" t="s">
        <v>414</v>
      </c>
    </row>
    <row r="12" spans="2:2">
      <c r="B12" t="s">
        <v>180</v>
      </c>
    </row>
    <row r="13" spans="2:2">
      <c r="B13" t="s">
        <v>196</v>
      </c>
    </row>
    <row r="14" spans="2:2">
      <c r="B14" t="s">
        <v>240</v>
      </c>
    </row>
    <row r="15" spans="2:2">
      <c r="B15" t="s">
        <v>229</v>
      </c>
    </row>
    <row r="16" spans="2:2">
      <c r="B16" t="s">
        <v>205</v>
      </c>
    </row>
    <row r="17" spans="2:2">
      <c r="B17" t="s">
        <v>253</v>
      </c>
    </row>
    <row r="18" spans="2:2">
      <c r="B18" t="s">
        <v>254</v>
      </c>
    </row>
    <row r="19" spans="2:2">
      <c r="B19" t="s">
        <v>241</v>
      </c>
    </row>
    <row r="20" spans="2:2">
      <c r="B20" t="s">
        <v>281</v>
      </c>
    </row>
    <row r="21" spans="2:2">
      <c r="B21" t="s">
        <v>218</v>
      </c>
    </row>
    <row r="22" spans="2:2">
      <c r="B22" t="s">
        <v>220</v>
      </c>
    </row>
    <row r="24" spans="2:2">
      <c r="B24" t="s">
        <v>366</v>
      </c>
    </row>
    <row r="26" spans="2:2">
      <c r="B26" t="s">
        <v>321</v>
      </c>
    </row>
    <row r="27" spans="2:2">
      <c r="B27" t="s">
        <v>525</v>
      </c>
    </row>
    <row r="28" spans="2:2">
      <c r="B28" t="s">
        <v>524</v>
      </c>
    </row>
    <row r="29" spans="2:2">
      <c r="B29" t="s">
        <v>415</v>
      </c>
    </row>
    <row r="30" spans="2:2">
      <c r="B30" t="s">
        <v>416</v>
      </c>
    </row>
    <row r="32" spans="2:2">
      <c r="B32" t="s">
        <v>468</v>
      </c>
    </row>
    <row r="33" spans="1:2">
      <c r="A33">
        <v>1</v>
      </c>
      <c r="B33" t="s">
        <v>469</v>
      </c>
    </row>
    <row r="34" spans="1:2">
      <c r="A34">
        <v>2</v>
      </c>
      <c r="B34" t="s">
        <v>470</v>
      </c>
    </row>
    <row r="35" spans="1:2">
      <c r="B35" t="s">
        <v>471</v>
      </c>
    </row>
    <row r="36" spans="1:2">
      <c r="B36" t="s">
        <v>472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6" customWidth="1"/>
    <col min="12" max="12" width="11.140625" customWidth="1"/>
  </cols>
  <sheetData>
    <row r="1" spans="1:10" ht="3" customHeight="1">
      <c r="A1" t="s">
        <v>92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H8" t="str">
        <f>IF('Перечень тарифов'!R25="","наименование отсутствует","" &amp; 'Перечень тарифов'!R25 &amp; "")</f>
        <v>наименование отсутствует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H9" t="str">
        <f>IF('Перечень тарифов'!F25="","наименование отсутствует","" &amp; 'Перечень тарифов'!F25 &amp; "")</f>
        <v>Холодное водоснабжение. Техническая вода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H12" t="str">
        <f>IF(Территории!H13="","","" &amp; Территории!H13 &amp; "")</f>
        <v>Камышинский муниципальный район</v>
      </c>
      <c r="I12" t="s">
        <v>557</v>
      </c>
    </row>
    <row r="13" spans="1:10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H13" t="str">
        <f>IF(Территории!R14="","","" &amp; Территории!R14 &amp; "")</f>
        <v>Мичуринское (18618422)</v>
      </c>
      <c r="I13" t="s">
        <v>657</v>
      </c>
    </row>
    <row r="14" spans="1:10" ht="3" customHeight="1"/>
    <row r="15" spans="1:10" ht="15" customHeight="1">
      <c r="G15" s="4" t="s">
        <v>659</v>
      </c>
      <c r="H15" s="4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G33"/>
  <sheetViews>
    <sheetView showGridLines="0" topLeftCell="I18" workbookViewId="0">
      <selection activeCell="R37" sqref="R37"/>
    </sheetView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customWidth="1"/>
    <col min="22" max="22" width="20.7109375" customWidth="1"/>
    <col min="23" max="24" width="23.7109375" hidden="1" customWidth="1"/>
    <col min="25" max="25" width="11.7109375" customWidth="1"/>
    <col min="26" max="26" width="3.7109375" customWidth="1"/>
    <col min="27" max="27" width="11.7109375" customWidth="1"/>
    <col min="28" max="28" width="8.5703125" hidden="1" customWidth="1"/>
    <col min="29" max="29" width="4.7109375" customWidth="1"/>
    <col min="30" max="30" width="115.7109375" customWidth="1"/>
    <col min="33" max="33" width="11.140625" customWidth="1"/>
  </cols>
  <sheetData>
    <row r="1" spans="12:30" hidden="1"/>
    <row r="2" spans="12:30" hidden="1"/>
    <row r="3" spans="12:30" hidden="1"/>
    <row r="4" spans="12:30" ht="3" customHeight="1"/>
    <row r="5" spans="12:30" ht="24.95" customHeight="1">
      <c r="L5" s="4" t="s">
        <v>661</v>
      </c>
      <c r="M5" s="4"/>
      <c r="N5" s="4"/>
      <c r="O5" s="4"/>
      <c r="P5" s="4"/>
      <c r="Q5" s="4"/>
      <c r="R5" s="4"/>
      <c r="S5" s="4"/>
      <c r="T5" s="4"/>
      <c r="U5" s="4"/>
    </row>
    <row r="6" spans="12:30" ht="3" customHeight="1"/>
    <row r="7" spans="12:30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4" t="str">
        <f>IF(NameOrPr_ch="",IF(NameOrPr="","",NameOrPr),NameOrPr_ch)</f>
        <v>Комитет тарифного регулирования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2:30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4" t="str">
        <f>IF(datePr_ch="",IF(datePr="","",datePr),datePr_ch)</f>
        <v>19.12.2019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2:30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4" t="str">
        <f>IF(numberPr_ch="",IF(numberPr="","",numberPr),numberPr_ch)</f>
        <v>43/71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2:30">
      <c r="M10" t="s">
        <v>558</v>
      </c>
      <c r="O10" s="4" t="str">
        <f>IF(IstPub_ch="",IF(IstPub="","",IstPub),IstPub_ch)</f>
        <v>Комитет тарифного регулирования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2:30" ht="3" hidden="1" customHeight="1">
      <c r="L11" s="4"/>
      <c r="M11" s="4"/>
      <c r="U11" t="s">
        <v>367</v>
      </c>
      <c r="AB11" t="s">
        <v>367</v>
      </c>
    </row>
    <row r="12" spans="12:30">
      <c r="O12" s="4"/>
      <c r="P12" s="4"/>
      <c r="Q12" s="4"/>
      <c r="R12" s="4"/>
      <c r="S12" s="4"/>
      <c r="T12" s="4"/>
      <c r="U12" s="4"/>
      <c r="V12" s="4" t="s">
        <v>2409</v>
      </c>
      <c r="W12" s="4"/>
      <c r="X12" s="4"/>
      <c r="Y12" s="4"/>
      <c r="Z12" s="4"/>
      <c r="AA12" s="4"/>
      <c r="AB12" s="4"/>
    </row>
    <row r="13" spans="12:30" ht="15" customHeight="1">
      <c r="L13" s="4" t="s">
        <v>492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493</v>
      </c>
    </row>
    <row r="14" spans="12:30" ht="15" customHeight="1">
      <c r="L14" s="4" t="s">
        <v>91</v>
      </c>
      <c r="M14" s="4" t="s">
        <v>410</v>
      </c>
      <c r="N14" s="4"/>
      <c r="O14" s="4" t="s">
        <v>516</v>
      </c>
      <c r="P14" s="4"/>
      <c r="Q14" s="4"/>
      <c r="R14" s="4"/>
      <c r="S14" s="4"/>
      <c r="T14" s="4"/>
      <c r="U14" s="4" t="s">
        <v>329</v>
      </c>
      <c r="V14" s="4" t="s">
        <v>516</v>
      </c>
      <c r="W14" s="4"/>
      <c r="X14" s="4"/>
      <c r="Y14" s="4"/>
      <c r="Z14" s="4"/>
      <c r="AA14" s="4"/>
      <c r="AB14" s="4" t="s">
        <v>329</v>
      </c>
      <c r="AC14" s="4" t="s">
        <v>263</v>
      </c>
      <c r="AD14" s="4"/>
    </row>
    <row r="15" spans="12:30" ht="14.25" customHeight="1">
      <c r="L15" s="4"/>
      <c r="M15" s="4"/>
      <c r="N15" s="4"/>
      <c r="O15" t="s">
        <v>517</v>
      </c>
      <c r="P15" s="4" t="s">
        <v>259</v>
      </c>
      <c r="Q15" s="4"/>
      <c r="R15" s="4" t="s">
        <v>518</v>
      </c>
      <c r="S15" s="4"/>
      <c r="T15" s="4"/>
      <c r="U15" s="4"/>
      <c r="V15" t="s">
        <v>517</v>
      </c>
      <c r="W15" s="4" t="s">
        <v>259</v>
      </c>
      <c r="X15" s="4"/>
      <c r="Y15" s="4" t="s">
        <v>518</v>
      </c>
      <c r="Z15" s="4"/>
      <c r="AA15" s="4"/>
      <c r="AB15" s="4"/>
      <c r="AC15" s="4"/>
      <c r="AD15" s="4"/>
    </row>
    <row r="16" spans="12:30" ht="33.75" customHeight="1">
      <c r="L16" s="4"/>
      <c r="M16" s="4"/>
      <c r="N16" s="4"/>
      <c r="O16" t="s">
        <v>519</v>
      </c>
      <c r="P16" t="s">
        <v>520</v>
      </c>
      <c r="Q16" t="s">
        <v>390</v>
      </c>
      <c r="R16" t="s">
        <v>262</v>
      </c>
      <c r="S16" s="4" t="s">
        <v>261</v>
      </c>
      <c r="T16" s="4"/>
      <c r="U16" s="4"/>
      <c r="V16" t="s">
        <v>519</v>
      </c>
      <c r="W16" t="s">
        <v>520</v>
      </c>
      <c r="X16" t="s">
        <v>390</v>
      </c>
      <c r="Y16" t="s">
        <v>262</v>
      </c>
      <c r="Z16" s="4" t="s">
        <v>261</v>
      </c>
      <c r="AA16" s="4"/>
      <c r="AB16" s="4"/>
      <c r="AC16" s="4"/>
      <c r="AD16" s="4"/>
    </row>
    <row r="17" spans="1:33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4">
        <f ca="1">OFFSET(S17,0,-1)+1</f>
        <v>7</v>
      </c>
      <c r="T17" s="4"/>
      <c r="U17">
        <f ca="1">OFFSET(U17,0,-2)+1</f>
        <v>8</v>
      </c>
      <c r="V17">
        <f ca="1">OFFSET(V17,0,-1)+1</f>
        <v>9</v>
      </c>
      <c r="W17">
        <f ca="1">OFFSET(W17,0,-1)+1</f>
        <v>10</v>
      </c>
      <c r="X17">
        <f ca="1">OFFSET(X17,0,-1)+1</f>
        <v>11</v>
      </c>
      <c r="Y17">
        <f ca="1">OFFSET(Y17,0,-1)+1</f>
        <v>12</v>
      </c>
      <c r="Z17" s="4">
        <f ca="1">OFFSET(Z17,0,-1)+1</f>
        <v>13</v>
      </c>
      <c r="AA17" s="4"/>
      <c r="AB17">
        <f ca="1">OFFSET(AB17,0,-2)+1</f>
        <v>14</v>
      </c>
      <c r="AC17">
        <f ca="1">OFFSET(AC17,0,-1)</f>
        <v>14</v>
      </c>
      <c r="AD17">
        <f ca="1">OFFSET(AD17,0,-1)+1</f>
        <v>15</v>
      </c>
    </row>
    <row r="18" spans="1:33">
      <c r="A18" s="4">
        <v>1</v>
      </c>
      <c r="L18">
        <f>mergeValue(A18)</f>
        <v>1</v>
      </c>
      <c r="M18" t="s">
        <v>22</v>
      </c>
      <c r="O18" s="4" t="str">
        <f>IF('Перечень тарифов'!J25="","","" &amp; 'Перечень тарифов'!J25 &amp; "")</f>
        <v>тариф на техническую воду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t="s">
        <v>525</v>
      </c>
    </row>
    <row r="19" spans="1:33" hidden="1">
      <c r="A19" s="4"/>
      <c r="B19" s="4">
        <v>1</v>
      </c>
      <c r="L19" t="str">
        <f>mergeValue(A19) &amp;"."&amp; mergeValue(B19)</f>
        <v>1.1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33" hidden="1">
      <c r="A20" s="4"/>
      <c r="B20" s="4"/>
      <c r="C20" s="4">
        <v>1</v>
      </c>
      <c r="L20" t="str">
        <f>mergeValue(A20) &amp;"."&amp; mergeValue(B20)&amp;"."&amp; mergeValue(C20)</f>
        <v>1.1.1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33">
      <c r="A21" s="4"/>
      <c r="B21" s="4"/>
      <c r="C21" s="4"/>
      <c r="D21" s="4">
        <v>1</v>
      </c>
      <c r="I21" s="4"/>
      <c r="L21" t="str">
        <f>mergeValue(A21) &amp;"."&amp; mergeValue(B21)&amp;"."&amp; mergeValue(C21)&amp;"."&amp; mergeValue(D21)</f>
        <v>1.1.1.1</v>
      </c>
      <c r="M21" t="s">
        <v>411</v>
      </c>
      <c r="O21" s="4" t="s">
        <v>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t="s">
        <v>663</v>
      </c>
    </row>
    <row r="22" spans="1:33">
      <c r="A22" s="4"/>
      <c r="B22" s="4"/>
      <c r="C22" s="4"/>
      <c r="D22" s="4"/>
      <c r="E22" s="4">
        <v>1</v>
      </c>
      <c r="I22" s="4"/>
      <c r="J22" s="4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4" t="s">
        <v>697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t="s">
        <v>527</v>
      </c>
      <c r="AF22" t="str">
        <f>strCheckUnique(AG22:AG25)</f>
        <v/>
      </c>
    </row>
    <row r="23" spans="1:33" ht="66" customHeight="1">
      <c r="A23" s="4"/>
      <c r="B23" s="4"/>
      <c r="C23" s="4"/>
      <c r="D23" s="4"/>
      <c r="E23" s="4"/>
      <c r="F23">
        <v>1</v>
      </c>
      <c r="I23" s="4"/>
      <c r="J23" s="4"/>
      <c r="L23" t="str">
        <f>mergeValue(A23) &amp;"."&amp; mergeValue(B23)&amp;"."&amp; mergeValue(C23)&amp;"."&amp; mergeValue(D23)&amp;"."&amp; mergeValue(E23)&amp;"."&amp; mergeValue(F23)</f>
        <v>1.1.1.1.1.1</v>
      </c>
      <c r="M23" t="s">
        <v>2412</v>
      </c>
      <c r="N23" s="4"/>
      <c r="O23">
        <v>15.7</v>
      </c>
      <c r="R23" s="4" t="s">
        <v>2399</v>
      </c>
      <c r="S23" s="4" t="s">
        <v>84</v>
      </c>
      <c r="T23" s="4" t="s">
        <v>2413</v>
      </c>
      <c r="U23" s="4" t="s">
        <v>84</v>
      </c>
      <c r="V23">
        <v>16.32</v>
      </c>
      <c r="Y23" s="4" t="s">
        <v>2414</v>
      </c>
      <c r="Z23" s="4" t="s">
        <v>84</v>
      </c>
      <c r="AA23" s="4" t="s">
        <v>2400</v>
      </c>
      <c r="AB23" s="4" t="s">
        <v>85</v>
      </c>
      <c r="AD23" s="4" t="s">
        <v>528</v>
      </c>
      <c r="AE23" t="str">
        <f>strCheckDate(O24:AC24)</f>
        <v/>
      </c>
      <c r="AG23" t="str">
        <f>IF(M23="","",M23 )</f>
        <v>население</v>
      </c>
    </row>
    <row r="24" spans="1:33" hidden="1">
      <c r="A24" s="4"/>
      <c r="B24" s="4"/>
      <c r="C24" s="4"/>
      <c r="D24" s="4"/>
      <c r="E24" s="4"/>
      <c r="I24" s="4"/>
      <c r="J24" s="4"/>
      <c r="N24" s="4"/>
      <c r="Q24" t="str">
        <f>R23 &amp; "-" &amp; T23</f>
        <v>01.01.2020-30.06.2020</v>
      </c>
      <c r="R24" s="4"/>
      <c r="S24" s="4"/>
      <c r="T24" s="4"/>
      <c r="U24" s="4"/>
      <c r="X24" t="str">
        <f>Y23 &amp; "-" &amp; AA23</f>
        <v>01.07.2020-31.12.2020</v>
      </c>
      <c r="Y24" s="4"/>
      <c r="Z24" s="4"/>
      <c r="AA24" s="4"/>
      <c r="AB24" s="4"/>
      <c r="AD24" s="4"/>
    </row>
    <row r="25" spans="1:33" ht="15" customHeight="1">
      <c r="A25" s="4"/>
      <c r="B25" s="4"/>
      <c r="C25" s="4"/>
      <c r="D25" s="4"/>
      <c r="E25" s="4"/>
      <c r="I25" s="4"/>
      <c r="J25" s="4"/>
      <c r="M25" t="s">
        <v>412</v>
      </c>
      <c r="AD25" s="4"/>
    </row>
    <row r="26" spans="1:33" ht="33.75" customHeight="1">
      <c r="A26" s="4"/>
      <c r="B26" s="4"/>
      <c r="C26" s="4"/>
      <c r="D26" s="4"/>
      <c r="E26" s="4">
        <v>2</v>
      </c>
      <c r="I26" s="4"/>
      <c r="J26" s="4" t="s">
        <v>2409</v>
      </c>
      <c r="L26" t="str">
        <f>mergeValue(A26) &amp;"."&amp; mergeValue(B26)&amp;"."&amp; mergeValue(C26)&amp;"."&amp; mergeValue(D26)&amp;"."&amp; mergeValue(E26)</f>
        <v>1.1.1.1.2</v>
      </c>
      <c r="M26" t="s">
        <v>9</v>
      </c>
      <c r="O26" s="4" t="s">
        <v>292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t="s">
        <v>527</v>
      </c>
      <c r="AF26" t="str">
        <f>strCheckUnique(AG26:AG29)</f>
        <v/>
      </c>
    </row>
    <row r="27" spans="1:33" ht="66" customHeight="1">
      <c r="A27" s="4"/>
      <c r="B27" s="4"/>
      <c r="C27" s="4"/>
      <c r="D27" s="4"/>
      <c r="E27" s="4"/>
      <c r="F27">
        <v>1</v>
      </c>
      <c r="I27" s="4"/>
      <c r="J27" s="4"/>
      <c r="L27" t="str">
        <f>mergeValue(A27) &amp;"."&amp; mergeValue(B27)&amp;"."&amp; mergeValue(C27)&amp;"."&amp; mergeValue(D27)&amp;"."&amp; mergeValue(E27)&amp;"."&amp; mergeValue(F27)</f>
        <v>1.1.1.1.2.1</v>
      </c>
      <c r="M27" t="s">
        <v>2415</v>
      </c>
      <c r="N27" s="4"/>
      <c r="O27">
        <v>15.7</v>
      </c>
      <c r="R27" s="4" t="s">
        <v>2399</v>
      </c>
      <c r="S27" s="4" t="s">
        <v>84</v>
      </c>
      <c r="T27" s="4" t="s">
        <v>2413</v>
      </c>
      <c r="U27" s="4" t="s">
        <v>84</v>
      </c>
      <c r="V27">
        <v>16.32</v>
      </c>
      <c r="Y27" s="4" t="s">
        <v>2414</v>
      </c>
      <c r="Z27" s="4" t="s">
        <v>84</v>
      </c>
      <c r="AA27" s="4" t="s">
        <v>2400</v>
      </c>
      <c r="AB27" s="4" t="s">
        <v>85</v>
      </c>
      <c r="AD27" s="4" t="s">
        <v>528</v>
      </c>
      <c r="AE27" t="str">
        <f>strCheckDate(O28:AC28)</f>
        <v/>
      </c>
      <c r="AG27" t="str">
        <f>IF(M27="","",M27 )</f>
        <v>прочее</v>
      </c>
    </row>
    <row r="28" spans="1:33" ht="14.25" hidden="1" customHeight="1">
      <c r="A28" s="4"/>
      <c r="B28" s="4"/>
      <c r="C28" s="4"/>
      <c r="D28" s="4"/>
      <c r="E28" s="4"/>
      <c r="I28" s="4"/>
      <c r="J28" s="4"/>
      <c r="N28" s="4"/>
      <c r="Q28" t="str">
        <f>R27 &amp; "-" &amp; T27</f>
        <v>01.01.2020-30.06.2020</v>
      </c>
      <c r="R28" s="4"/>
      <c r="S28" s="4"/>
      <c r="T28" s="4"/>
      <c r="U28" s="4"/>
      <c r="X28" t="str">
        <f>Y27 &amp; "-" &amp; AA27</f>
        <v>01.07.2020-31.12.2020</v>
      </c>
      <c r="Y28" s="4"/>
      <c r="Z28" s="4"/>
      <c r="AA28" s="4"/>
      <c r="AB28" s="4"/>
      <c r="AD28" s="4"/>
    </row>
    <row r="29" spans="1:33" ht="15" customHeight="1">
      <c r="A29" s="4"/>
      <c r="B29" s="4"/>
      <c r="C29" s="4"/>
      <c r="D29" s="4"/>
      <c r="E29" s="4"/>
      <c r="I29" s="4"/>
      <c r="J29" s="4"/>
      <c r="M29" t="s">
        <v>412</v>
      </c>
      <c r="AD29" s="4"/>
    </row>
    <row r="30" spans="1:33" ht="15" customHeight="1">
      <c r="A30" s="4"/>
      <c r="B30" s="4"/>
      <c r="C30" s="4"/>
      <c r="D30" s="4"/>
      <c r="I30" s="4"/>
      <c r="M30" t="s">
        <v>12</v>
      </c>
    </row>
    <row r="31" spans="1:33" ht="15" customHeight="1">
      <c r="A31" s="4"/>
      <c r="B31" s="4"/>
      <c r="C31" s="4"/>
      <c r="M31" t="s">
        <v>413</v>
      </c>
    </row>
    <row r="32" spans="1:33" ht="3" customHeight="1"/>
    <row r="33" spans="13:29" ht="48.95" customHeight="1">
      <c r="M33" s="4" t="s">
        <v>686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</sheetData>
  <sheetProtection sheet="1" objects="1" scenarios="1" formatColumns="0" formatRows="0"/>
  <dataConsolidate leftLabels="1"/>
  <mergeCells count="62">
    <mergeCell ref="AD27:AD29"/>
    <mergeCell ref="J26:J29"/>
    <mergeCell ref="O26:AC26"/>
    <mergeCell ref="N27:N28"/>
    <mergeCell ref="R27:R28"/>
    <mergeCell ref="S27:S28"/>
    <mergeCell ref="T27:T28"/>
    <mergeCell ref="U27:U28"/>
    <mergeCell ref="Y27:Y28"/>
    <mergeCell ref="Z27:Z28"/>
    <mergeCell ref="AA27:AA28"/>
    <mergeCell ref="AB27:AB28"/>
    <mergeCell ref="J22:J25"/>
    <mergeCell ref="P15:Q15"/>
    <mergeCell ref="O20:AC20"/>
    <mergeCell ref="M33:AC33"/>
    <mergeCell ref="S23:S24"/>
    <mergeCell ref="U23:U24"/>
    <mergeCell ref="N23:N24"/>
    <mergeCell ref="T23:T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18:A31"/>
    <mergeCell ref="B19:B31"/>
    <mergeCell ref="C20:C31"/>
    <mergeCell ref="D21:D30"/>
    <mergeCell ref="I21:I30"/>
    <mergeCell ref="E22:E25"/>
    <mergeCell ref="E26:E29"/>
    <mergeCell ref="O12:U12"/>
    <mergeCell ref="S16:T16"/>
    <mergeCell ref="O19:AC19"/>
    <mergeCell ref="O18:AC18"/>
    <mergeCell ref="S17:T17"/>
    <mergeCell ref="U14:U16"/>
    <mergeCell ref="V12:AB12"/>
    <mergeCell ref="V14:AA14"/>
    <mergeCell ref="O8:AC8"/>
    <mergeCell ref="O9:AC9"/>
    <mergeCell ref="L5:U5"/>
    <mergeCell ref="L11:M11"/>
    <mergeCell ref="O10:AC10"/>
    <mergeCell ref="O7:AC7"/>
    <mergeCell ref="AD23:AD25"/>
    <mergeCell ref="AC14:AC16"/>
    <mergeCell ref="L13:AC13"/>
    <mergeCell ref="N14:N16"/>
    <mergeCell ref="R23:R24"/>
    <mergeCell ref="R15:T15"/>
    <mergeCell ref="O14:T14"/>
    <mergeCell ref="AD13:AD16"/>
    <mergeCell ref="O22:AC22"/>
    <mergeCell ref="O21:AC21"/>
    <mergeCell ref="L14:L16"/>
    <mergeCell ref="M14:M16"/>
    <mergeCell ref="AB23:AB24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6:AD10 O21:AC21">
      <formula1>900</formula1>
    </dataValidation>
    <dataValidation allowBlank="1" promptTitle="checkPeriodRange" sqref="Q24 X24 Q28 X28"/>
    <dataValidation type="list" allowBlank="1" showInputMessage="1" showErrorMessage="1" errorTitle="Ошибка" error="Выберите значение из списка" sqref="O22 V22 O26">
      <formula1>kind_of_cons</formula1>
    </dataValidation>
    <dataValidation allowBlank="1" sqref="Z29:Z31 Z25 S25 S29:S31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7 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7:AA28 R27 T27:T28 Y27 R23 T23:T24 AA23:AA24"/>
    <dataValidation allowBlank="1" showInputMessage="1" showErrorMessage="1" prompt="Для выбора выполните двойной щелчок левой клавиши мыши по соответствующей ячейке." sqref="AB27:AB28 S27:S28 U27:U28 Z27:Z28 S23:S24 U23:U24 Z23:Z24 AB23:AB24"/>
    <dataValidation type="decimal" allowBlank="1" showErrorMessage="1" errorTitle="Ошибка" error="Допускается ввод только действительных чисел!" sqref="V23 V27 O27 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51</v>
      </c>
    </row>
    <row r="2" spans="1:10">
      <c r="F2" s="4" t="s">
        <v>548</v>
      </c>
      <c r="G2" s="4"/>
      <c r="H2" s="4"/>
    </row>
    <row r="3" spans="1:10" ht="3" customHeight="1"/>
    <row r="4" spans="1:10">
      <c r="F4" s="4" t="s">
        <v>492</v>
      </c>
      <c r="G4" s="4"/>
      <c r="H4" s="4"/>
      <c r="I4" s="4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4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23.12.2019</v>
      </c>
      <c r="I7" t="s">
        <v>550</v>
      </c>
    </row>
    <row r="8" spans="1:10">
      <c r="A8" s="4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4"/>
      <c r="F9" t="str">
        <f>"3." &amp;mergeValue(A9)</f>
        <v>3.1</v>
      </c>
      <c r="G9" t="s">
        <v>552</v>
      </c>
      <c r="I9" t="s">
        <v>655</v>
      </c>
    </row>
    <row r="10" spans="1:10">
      <c r="A10" s="4"/>
      <c r="F10" t="str">
        <f>"4."&amp;mergeValue(A10)</f>
        <v>4.1</v>
      </c>
      <c r="G10" t="s">
        <v>553</v>
      </c>
      <c r="H10" t="s">
        <v>497</v>
      </c>
    </row>
    <row r="11" spans="1:10">
      <c r="A11" s="4"/>
      <c r="B11" s="4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Волгоградская область</v>
      </c>
      <c r="I11" t="s">
        <v>556</v>
      </c>
    </row>
    <row r="12" spans="1:10">
      <c r="A12" s="4"/>
      <c r="B12" s="4"/>
      <c r="C12" s="4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4"/>
      <c r="B13" s="4"/>
      <c r="C13" s="4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4" t="s">
        <v>657</v>
      </c>
    </row>
    <row r="14" spans="1:10">
      <c r="A14" s="4"/>
      <c r="B14" s="4"/>
      <c r="C14" s="4"/>
      <c r="G14" t="s">
        <v>3</v>
      </c>
      <c r="I14" s="4"/>
    </row>
    <row r="15" spans="1:10">
      <c r="A15" s="4"/>
      <c r="B15" s="4"/>
      <c r="G15" t="s">
        <v>433</v>
      </c>
    </row>
    <row r="16" spans="1:10">
      <c r="A16" s="4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4" t="s">
        <v>659</v>
      </c>
      <c r="H19" s="4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4" t="s">
        <v>661</v>
      </c>
      <c r="M5" s="4"/>
      <c r="N5" s="4"/>
      <c r="O5" s="4"/>
      <c r="P5" s="4"/>
      <c r="Q5" s="4"/>
      <c r="R5" s="4"/>
      <c r="S5" s="4"/>
      <c r="T5" s="4"/>
      <c r="U5" s="4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4" t="str">
        <f>IF(NameOrPr_ch="",IF(NameOrPr="","",NameOrPr),NameOrPr_ch)</f>
        <v>Комитет тарифного регулирования</v>
      </c>
      <c r="P7" s="4"/>
      <c r="Q7" s="4"/>
      <c r="R7" s="4"/>
      <c r="S7" s="4"/>
      <c r="T7" s="4"/>
      <c r="U7" s="4"/>
      <c r="V7" s="4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4" t="str">
        <f>IF(datePr_ch="",IF(datePr="","",datePr),datePr_ch)</f>
        <v>19.12.2019</v>
      </c>
      <c r="P8" s="4"/>
      <c r="Q8" s="4"/>
      <c r="R8" s="4"/>
      <c r="S8" s="4"/>
      <c r="T8" s="4"/>
      <c r="U8" s="4"/>
      <c r="V8" s="4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4" t="str">
        <f>IF(numberPr_ch="",IF(numberPr="","",numberPr),numberPr_ch)</f>
        <v>43/71</v>
      </c>
      <c r="P9" s="4"/>
      <c r="Q9" s="4"/>
      <c r="R9" s="4"/>
      <c r="S9" s="4"/>
      <c r="T9" s="4"/>
      <c r="U9" s="4"/>
      <c r="V9" s="4"/>
    </row>
    <row r="10" spans="12:23">
      <c r="M10" t="s">
        <v>558</v>
      </c>
      <c r="O10" s="4" t="str">
        <f>IF(IstPub_ch="",IF(IstPub="","",IstPub),IstPub_ch)</f>
        <v>Комитет тарифного регулирования</v>
      </c>
      <c r="P10" s="4"/>
      <c r="Q10" s="4"/>
      <c r="R10" s="4"/>
      <c r="S10" s="4"/>
      <c r="T10" s="4"/>
      <c r="U10" s="4"/>
      <c r="V10" s="4"/>
    </row>
    <row r="11" spans="12:23" ht="15.75" hidden="1" customHeight="1">
      <c r="L11" s="4"/>
      <c r="M11" s="4"/>
      <c r="U11" t="s">
        <v>367</v>
      </c>
    </row>
    <row r="12" spans="12:23">
      <c r="O12" s="4"/>
      <c r="P12" s="4"/>
      <c r="Q12" s="4"/>
      <c r="R12" s="4"/>
      <c r="S12" s="4"/>
      <c r="T12" s="4"/>
      <c r="U12" s="4"/>
    </row>
    <row r="13" spans="12:23" ht="15" customHeight="1">
      <c r="L13" s="4" t="s">
        <v>492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 t="s">
        <v>493</v>
      </c>
    </row>
    <row r="14" spans="12:23" ht="15" customHeight="1">
      <c r="L14" s="4" t="s">
        <v>91</v>
      </c>
      <c r="M14" s="4" t="s">
        <v>410</v>
      </c>
      <c r="N14" s="4"/>
      <c r="O14" s="4" t="s">
        <v>516</v>
      </c>
      <c r="P14" s="4"/>
      <c r="Q14" s="4"/>
      <c r="R14" s="4"/>
      <c r="S14" s="4"/>
      <c r="T14" s="4"/>
      <c r="U14" s="4" t="s">
        <v>329</v>
      </c>
      <c r="V14" s="4" t="s">
        <v>263</v>
      </c>
      <c r="W14" s="4"/>
    </row>
    <row r="15" spans="12:23" ht="14.25" customHeight="1">
      <c r="L15" s="4"/>
      <c r="M15" s="4"/>
      <c r="N15" s="4"/>
      <c r="O15" t="s">
        <v>517</v>
      </c>
      <c r="P15" s="4" t="s">
        <v>259</v>
      </c>
      <c r="Q15" s="4"/>
      <c r="R15" s="4" t="s">
        <v>518</v>
      </c>
      <c r="S15" s="4"/>
      <c r="T15" s="4"/>
      <c r="U15" s="4"/>
      <c r="V15" s="4"/>
      <c r="W15" s="4"/>
    </row>
    <row r="16" spans="12:23" ht="33.75" customHeight="1">
      <c r="L16" s="4"/>
      <c r="M16" s="4"/>
      <c r="N16" s="4"/>
      <c r="O16" t="s">
        <v>519</v>
      </c>
      <c r="P16" t="s">
        <v>520</v>
      </c>
      <c r="Q16" t="s">
        <v>390</v>
      </c>
      <c r="R16" t="s">
        <v>262</v>
      </c>
      <c r="S16" s="4" t="s">
        <v>261</v>
      </c>
      <c r="T16" s="4"/>
      <c r="U16" s="4"/>
      <c r="V16" s="4"/>
      <c r="W16" s="4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4">
        <f ca="1">OFFSET(S17,0,-1)+1</f>
        <v>7</v>
      </c>
      <c r="T17" s="4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4">
        <v>1</v>
      </c>
      <c r="L18">
        <f>mergeValue(A18)</f>
        <v>1</v>
      </c>
      <c r="M18" t="s">
        <v>22</v>
      </c>
      <c r="O18" s="4"/>
      <c r="P18" s="4"/>
      <c r="Q18" s="4"/>
      <c r="R18" s="4"/>
      <c r="S18" s="4"/>
      <c r="T18" s="4"/>
      <c r="U18" s="4"/>
      <c r="V18" s="4"/>
      <c r="W18" t="s">
        <v>525</v>
      </c>
    </row>
    <row r="19" spans="1:26">
      <c r="A19" s="4"/>
      <c r="B19" s="4">
        <v>1</v>
      </c>
      <c r="L19" t="str">
        <f>mergeValue(A19) &amp;"."&amp; mergeValue(B19)</f>
        <v>1.1</v>
      </c>
      <c r="M19" t="s">
        <v>17</v>
      </c>
      <c r="O19" s="4"/>
      <c r="P19" s="4"/>
      <c r="Q19" s="4"/>
      <c r="R19" s="4"/>
      <c r="S19" s="4"/>
      <c r="T19" s="4"/>
      <c r="U19" s="4"/>
      <c r="V19" s="4"/>
      <c r="W19" t="s">
        <v>526</v>
      </c>
    </row>
    <row r="20" spans="1:26">
      <c r="A20" s="4"/>
      <c r="B20" s="4"/>
      <c r="C20" s="4">
        <v>1</v>
      </c>
      <c r="L20" t="str">
        <f>mergeValue(A20) &amp;"."&amp; mergeValue(B20)&amp;"."&amp; mergeValue(C20)</f>
        <v>1.1.1</v>
      </c>
      <c r="M20" t="s">
        <v>387</v>
      </c>
      <c r="O20" s="4"/>
      <c r="P20" s="4"/>
      <c r="Q20" s="4"/>
      <c r="R20" s="4"/>
      <c r="S20" s="4"/>
      <c r="T20" s="4"/>
      <c r="U20" s="4"/>
      <c r="V20" s="4"/>
      <c r="W20" t="s">
        <v>662</v>
      </c>
    </row>
    <row r="21" spans="1:26">
      <c r="A21" s="4"/>
      <c r="B21" s="4"/>
      <c r="C21" s="4"/>
      <c r="D21" s="4">
        <v>1</v>
      </c>
      <c r="I21" s="4"/>
      <c r="L21" t="str">
        <f>mergeValue(A21) &amp;"."&amp; mergeValue(B21)&amp;"."&amp; mergeValue(C21)&amp;"."&amp; mergeValue(D21)</f>
        <v>1.1.1.1</v>
      </c>
      <c r="M21" t="s">
        <v>411</v>
      </c>
      <c r="O21" s="4"/>
      <c r="P21" s="4"/>
      <c r="Q21" s="4"/>
      <c r="R21" s="4"/>
      <c r="S21" s="4"/>
      <c r="T21" s="4"/>
      <c r="U21" s="4"/>
      <c r="V21" s="4"/>
      <c r="W21" t="s">
        <v>663</v>
      </c>
    </row>
    <row r="22" spans="1:26">
      <c r="A22" s="4"/>
      <c r="B22" s="4"/>
      <c r="C22" s="4"/>
      <c r="D22" s="4"/>
      <c r="E22" s="4">
        <v>1</v>
      </c>
      <c r="I22" s="4"/>
      <c r="J22" s="4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4"/>
      <c r="P22" s="4"/>
      <c r="Q22" s="4"/>
      <c r="R22" s="4"/>
      <c r="S22" s="4"/>
      <c r="T22" s="4"/>
      <c r="U22" s="4"/>
      <c r="V22" s="4"/>
      <c r="W22" t="s">
        <v>527</v>
      </c>
      <c r="Y22" t="str">
        <f>strCheckUnique(Z22:Z25)</f>
        <v/>
      </c>
    </row>
    <row r="23" spans="1:26" ht="66" customHeight="1">
      <c r="A23" s="4"/>
      <c r="B23" s="4"/>
      <c r="C23" s="4"/>
      <c r="D23" s="4"/>
      <c r="E23" s="4"/>
      <c r="F23">
        <v>1</v>
      </c>
      <c r="I23" s="4"/>
      <c r="J23" s="4"/>
      <c r="L23" t="str">
        <f>mergeValue(A23) &amp;"."&amp; mergeValue(B23)&amp;"."&amp; mergeValue(C23)&amp;"."&amp; mergeValue(D23)&amp;"."&amp; mergeValue(E23)&amp;"."&amp; mergeValue(F23)</f>
        <v>1.1.1.1.1.1</v>
      </c>
      <c r="N23" s="4"/>
      <c r="R23" s="4"/>
      <c r="S23" s="4" t="s">
        <v>84</v>
      </c>
      <c r="T23" s="4"/>
      <c r="U23" s="4" t="s">
        <v>85</v>
      </c>
      <c r="W23" s="4" t="s">
        <v>528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4"/>
      <c r="B24" s="4"/>
      <c r="C24" s="4"/>
      <c r="D24" s="4"/>
      <c r="E24" s="4"/>
      <c r="I24" s="4"/>
      <c r="J24" s="4"/>
      <c r="N24" s="4"/>
      <c r="Q24" t="str">
        <f>R23 &amp; "-" &amp; T23</f>
        <v>-</v>
      </c>
      <c r="R24" s="4"/>
      <c r="S24" s="4"/>
      <c r="T24" s="4"/>
      <c r="U24" s="4"/>
      <c r="W24" s="4"/>
    </row>
    <row r="25" spans="1:26" ht="15" customHeight="1">
      <c r="A25" s="4"/>
      <c r="B25" s="4"/>
      <c r="C25" s="4"/>
      <c r="D25" s="4"/>
      <c r="E25" s="4"/>
      <c r="I25" s="4"/>
      <c r="J25" s="4"/>
      <c r="M25" t="s">
        <v>412</v>
      </c>
      <c r="W25" s="4"/>
    </row>
    <row r="26" spans="1:26" ht="15" customHeight="1">
      <c r="A26" s="4"/>
      <c r="B26" s="4"/>
      <c r="C26" s="4"/>
      <c r="D26" s="4"/>
      <c r="I26" s="4"/>
      <c r="M26" t="s">
        <v>12</v>
      </c>
    </row>
    <row r="27" spans="1:26" ht="15" customHeight="1">
      <c r="A27" s="4"/>
      <c r="B27" s="4"/>
      <c r="C27" s="4"/>
      <c r="M27" t="s">
        <v>413</v>
      </c>
    </row>
    <row r="28" spans="1:26" ht="15" customHeight="1">
      <c r="A28" s="4"/>
      <c r="B28" s="4"/>
      <c r="M28" t="s">
        <v>388</v>
      </c>
    </row>
    <row r="29" spans="1:26" ht="15" customHeight="1">
      <c r="A29" s="4"/>
      <c r="M29" t="s">
        <v>20</v>
      </c>
    </row>
    <row r="30" spans="1:26" ht="15" customHeight="1">
      <c r="M30" t="s">
        <v>297</v>
      </c>
    </row>
    <row r="31" spans="1:26" ht="3" customHeight="1"/>
    <row r="32" spans="1:26" ht="48.95" customHeight="1">
      <c r="M32" s="4" t="s">
        <v>686</v>
      </c>
      <c r="N32" s="4"/>
      <c r="O32" s="4"/>
      <c r="P32" s="4"/>
      <c r="Q32" s="4"/>
      <c r="R32" s="4"/>
      <c r="S32" s="4"/>
      <c r="T32" s="4"/>
      <c r="U32" s="4"/>
      <c r="V32" s="4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582</vt:i4>
      </vt:variant>
    </vt:vector>
  </HeadingPairs>
  <TitlesOfParts>
    <vt:vector size="591" baseType="lpstr">
      <vt:lpstr>Титульный</vt:lpstr>
      <vt:lpstr>Территории</vt:lpstr>
      <vt:lpstr>Перечень тарифов</vt:lpstr>
      <vt:lpstr>Форма 1.0.1 | Т-тех</vt:lpstr>
      <vt:lpstr>Форма 2.2 | Т-тех</vt:lpstr>
      <vt:lpstr>Форма 1.0.1 | Т-пит</vt:lpstr>
      <vt:lpstr>Форма 2.2 | Т-пит</vt:lpstr>
      <vt:lpstr>Форма 1.0.1 | Форма 2.11</vt:lpstr>
      <vt:lpstr>Форма 2.11</vt:lpstr>
      <vt:lpstr>activity</vt:lpstr>
      <vt:lpstr>add_CS_List05_10</vt:lpstr>
      <vt:lpstr>add_CS_List05_2</vt:lpstr>
      <vt:lpstr>add_CS_List05_3</vt:lpstr>
      <vt:lpstr>add_CS_List05_9</vt:lpstr>
      <vt:lpstr>add_CT_10</vt:lpstr>
      <vt:lpstr>add_CT_2</vt:lpstr>
      <vt:lpstr>add_CT_3</vt:lpstr>
      <vt:lpstr>add_CT_9</vt:lpstr>
      <vt:lpstr>add_MO_10</vt:lpstr>
      <vt:lpstr>add_MO_2</vt:lpstr>
      <vt:lpstr>add_MO_3</vt:lpstr>
      <vt:lpstr>add_MO_9</vt:lpstr>
      <vt:lpstr>add_MO_List05_10</vt:lpstr>
      <vt:lpstr>add_MO_List05_2</vt:lpstr>
      <vt:lpstr>add_MO_List05_3</vt:lpstr>
      <vt:lpstr>add_MO_List05_9</vt:lpstr>
      <vt:lpstr>add_MR_List05_10</vt:lpstr>
      <vt:lpstr>add_MR_List05_2</vt:lpstr>
      <vt:lpstr>add_MR_List05_3</vt:lpstr>
      <vt:lpstr>add_MR_List05_9</vt:lpstr>
      <vt:lpstr>add_Rate_10</vt:lpstr>
      <vt:lpstr>add_Rate_2</vt:lpstr>
      <vt:lpstr>add_Rate_3</vt:lpstr>
      <vt:lpstr>add_Rate_9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VDET_END_DATE</vt:lpstr>
      <vt:lpstr>VDET_START_DATE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Пользователь User</cp:lastModifiedBy>
  <cp:lastPrinted>2013-08-29T08:11:20Z</cp:lastPrinted>
  <dcterms:created xsi:type="dcterms:W3CDTF">2004-05-21T07:18:45Z</dcterms:created>
  <dcterms:modified xsi:type="dcterms:W3CDTF">2020-03-17T04:33:05Z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